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Daten Bernhard\KSW\Mathe\STATISTI\MATA-Broschüre Statistik\"/>
    </mc:Choice>
  </mc:AlternateContent>
  <xr:revisionPtr revIDLastSave="0" documentId="13_ncr:1_{4D0B4705-F182-4CEE-9127-8965C39E25DC}" xr6:coauthVersionLast="47" xr6:coauthVersionMax="47" xr10:uidLastSave="{00000000-0000-0000-0000-000000000000}"/>
  <bookViews>
    <workbookView xWindow="-120" yWindow="-120" windowWidth="29040" windowHeight="15840" xr2:uid="{00000000-000D-0000-FFFF-FFFF00000000}"/>
  </bookViews>
  <sheets>
    <sheet name="Allgemein" sheetId="1" r:id="rId1"/>
    <sheet name="Kenngrössen" sheetId="10" r:id="rId2"/>
    <sheet name="Ja-Nein" sheetId="2" r:id="rId3"/>
    <sheet name="Einfachauswahl" sheetId="3" r:id="rId4"/>
    <sheet name="Mehrfachauswahl" sheetId="4" r:id="rId5"/>
    <sheet name="Bewertung" sheetId="5" r:id="rId6"/>
    <sheet name="Häufigkeit" sheetId="11" r:id="rId7"/>
    <sheet name="Regression" sheetId="6" r:id="rId8"/>
    <sheet name="Nichtlineare Regr" sheetId="1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6" l="1"/>
  <c r="C6" i="5"/>
  <c r="D6" i="5"/>
  <c r="E6" i="5"/>
  <c r="F6" i="5"/>
  <c r="B6" i="5"/>
  <c r="C6" i="4"/>
  <c r="D6" i="4"/>
  <c r="D5" i="4" s="1"/>
  <c r="E6" i="4"/>
  <c r="F6" i="4"/>
  <c r="G6" i="4"/>
  <c r="H6" i="4"/>
  <c r="H5" i="4" s="1"/>
  <c r="I6" i="4"/>
  <c r="I5" i="4" s="1"/>
  <c r="J6" i="4"/>
  <c r="J5" i="4" s="1"/>
  <c r="G5" i="3"/>
  <c r="F12" i="5"/>
  <c r="E12" i="5"/>
  <c r="D12" i="5"/>
  <c r="C12" i="5"/>
  <c r="B12" i="5"/>
  <c r="F11" i="5"/>
  <c r="E11" i="5"/>
  <c r="D11" i="5"/>
  <c r="C11" i="5"/>
  <c r="B11" i="5"/>
  <c r="F10" i="5"/>
  <c r="E10" i="5"/>
  <c r="D10" i="5"/>
  <c r="C10" i="5"/>
  <c r="B10" i="5"/>
  <c r="F9" i="5"/>
  <c r="E9" i="5"/>
  <c r="D9" i="5"/>
  <c r="C9" i="5"/>
  <c r="B9" i="5"/>
  <c r="F8" i="5"/>
  <c r="E8" i="5"/>
  <c r="D8" i="5"/>
  <c r="C8" i="5"/>
  <c r="B8" i="5"/>
  <c r="F7" i="5"/>
  <c r="E7" i="5"/>
  <c r="D7" i="5"/>
  <c r="C7" i="5"/>
  <c r="B7" i="5"/>
  <c r="F5" i="5"/>
  <c r="E5" i="5"/>
  <c r="D5" i="5"/>
  <c r="C5" i="5"/>
  <c r="B5" i="5"/>
  <c r="J21" i="4"/>
  <c r="I21" i="4"/>
  <c r="H21" i="4"/>
  <c r="G21" i="4"/>
  <c r="J20" i="4"/>
  <c r="I20" i="4"/>
  <c r="H20" i="4"/>
  <c r="G20" i="4"/>
  <c r="J19" i="4"/>
  <c r="I19" i="4"/>
  <c r="H19" i="4"/>
  <c r="G19" i="4"/>
  <c r="J18" i="4"/>
  <c r="I18" i="4"/>
  <c r="H18" i="4"/>
  <c r="G18" i="4"/>
  <c r="J17" i="4"/>
  <c r="I17" i="4"/>
  <c r="H17" i="4"/>
  <c r="G17" i="4"/>
  <c r="J16" i="4"/>
  <c r="I16" i="4"/>
  <c r="H16" i="4"/>
  <c r="G16" i="4"/>
  <c r="J15" i="4"/>
  <c r="I15" i="4"/>
  <c r="H15" i="4"/>
  <c r="G15" i="4"/>
  <c r="J14" i="4"/>
  <c r="I14" i="4"/>
  <c r="H14" i="4"/>
  <c r="G14" i="4"/>
  <c r="J13" i="4"/>
  <c r="I13" i="4"/>
  <c r="H13" i="4"/>
  <c r="G13" i="4"/>
  <c r="J12" i="4"/>
  <c r="I12" i="4"/>
  <c r="H12" i="4"/>
  <c r="G12" i="4"/>
  <c r="J11" i="4"/>
  <c r="I11" i="4"/>
  <c r="H11" i="4"/>
  <c r="G11" i="4"/>
  <c r="J10" i="4"/>
  <c r="I10" i="4"/>
  <c r="H10" i="4"/>
  <c r="G10" i="4"/>
  <c r="J9" i="4"/>
  <c r="I9" i="4"/>
  <c r="H9" i="4"/>
  <c r="G9" i="4"/>
  <c r="J8" i="4"/>
  <c r="I8" i="4"/>
  <c r="H8" i="4"/>
  <c r="G8" i="4"/>
  <c r="J7" i="4"/>
  <c r="I7" i="4"/>
  <c r="H7" i="4"/>
  <c r="G7" i="4"/>
  <c r="B6" i="4"/>
  <c r="G5" i="4"/>
  <c r="F5" i="4"/>
  <c r="E5" i="4"/>
  <c r="C5" i="4"/>
  <c r="B5" i="4"/>
  <c r="G6" i="3"/>
  <c r="F6" i="3"/>
  <c r="E6" i="3"/>
  <c r="D6" i="3"/>
  <c r="C6" i="3"/>
  <c r="B6" i="3"/>
  <c r="F5" i="3"/>
  <c r="E5" i="3"/>
  <c r="D5" i="3"/>
  <c r="C5" i="3"/>
  <c r="B5" i="3"/>
  <c r="D21" i="2"/>
  <c r="D20" i="2"/>
  <c r="D19" i="2"/>
  <c r="D18" i="2"/>
  <c r="D17" i="2"/>
  <c r="D16" i="2"/>
  <c r="D15" i="2"/>
  <c r="D14" i="2"/>
  <c r="D13" i="2"/>
  <c r="D12" i="2"/>
  <c r="D11" i="2"/>
  <c r="D10" i="2"/>
  <c r="D9" i="2"/>
  <c r="D8" i="2"/>
  <c r="D7" i="2"/>
  <c r="D6" i="2"/>
  <c r="C6" i="2"/>
  <c r="B6" i="2"/>
  <c r="D5" i="2"/>
  <c r="C5" i="2"/>
  <c r="B5" i="2"/>
  <c r="D4" i="2"/>
  <c r="C4" i="2"/>
  <c r="B4" i="2"/>
  <c r="K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Bernhard Scheel</author>
  </authors>
  <commentList>
    <comment ref="B8" authorId="0" shapeId="0" xr:uid="{00000000-0006-0000-0000-000001000000}">
      <text>
        <r>
          <rPr>
            <b/>
            <sz val="8"/>
            <color indexed="81"/>
            <rFont val="Tahoma"/>
          </rPr>
          <t xml:space="preserve">Kommentar:
</t>
        </r>
        <r>
          <rPr>
            <sz val="8"/>
            <color indexed="81"/>
            <rFont val="Tahoma"/>
            <family val="2"/>
          </rPr>
          <t>Beispiel</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 standard</author>
    <author>Bernhard Scheel</author>
  </authors>
  <commentList>
    <comment ref="B4" authorId="0" shapeId="0" xr:uid="{00000000-0006-0000-0200-000001000000}">
      <text>
        <r>
          <rPr>
            <b/>
            <sz val="10"/>
            <color indexed="30"/>
            <rFont val="Calibri"/>
            <family val="2"/>
            <scheme val="minor"/>
          </rPr>
          <t>=ZÄHLENWENN(B7:B21;1)</t>
        </r>
        <r>
          <rPr>
            <b/>
            <sz val="9"/>
            <color indexed="30"/>
            <rFont val="Segoe UI"/>
            <family val="2"/>
          </rPr>
          <t xml:space="preserve">
</t>
        </r>
        <r>
          <rPr>
            <b/>
            <sz val="9"/>
            <color indexed="81"/>
            <rFont val="Calibri"/>
            <family val="2"/>
            <scheme val="minor"/>
          </rPr>
          <t xml:space="preserve">
Zählt die Anzahl der JA (1) im Bereich B7:B21</t>
        </r>
        <r>
          <rPr>
            <sz val="9"/>
            <color indexed="81"/>
            <rFont val="Segoe UI"/>
            <charset val="1"/>
          </rPr>
          <t xml:space="preserve">
</t>
        </r>
      </text>
    </comment>
    <comment ref="B6" authorId="1" shapeId="0" xr:uid="{00000000-0006-0000-0200-000002000000}">
      <text>
        <r>
          <rPr>
            <b/>
            <sz val="8"/>
            <color indexed="81"/>
            <rFont val="Tahoma"/>
          </rPr>
          <t xml:space="preserve">Formel:
</t>
        </r>
        <r>
          <rPr>
            <b/>
            <sz val="8"/>
            <color indexed="12"/>
            <rFont val="Tahoma"/>
            <family val="2"/>
          </rPr>
          <t>=B4/(B4+B5)*100</t>
        </r>
        <r>
          <rPr>
            <b/>
            <sz val="8"/>
            <color indexed="81"/>
            <rFont val="Tahoma"/>
          </rPr>
          <t xml:space="preserve">
</t>
        </r>
        <r>
          <rPr>
            <sz val="8"/>
            <color indexed="17"/>
            <rFont val="Tahoma"/>
            <family val="2"/>
          </rPr>
          <t>Berechnet den prozentualen Anteil</t>
        </r>
        <r>
          <rPr>
            <sz val="8"/>
            <color indexed="81"/>
            <rFont val="Tahoma"/>
          </rPr>
          <t xml:space="preserve">
</t>
        </r>
      </text>
    </comment>
    <comment ref="D7" authorId="1" shapeId="0" xr:uid="{00000000-0006-0000-0200-000003000000}">
      <text>
        <r>
          <rPr>
            <b/>
            <sz val="8"/>
            <color indexed="81"/>
            <rFont val="Tahoma"/>
          </rPr>
          <t xml:space="preserve">Formel:
</t>
        </r>
        <r>
          <rPr>
            <b/>
            <sz val="8"/>
            <color indexed="12"/>
            <rFont val="Tahoma"/>
            <family val="2"/>
          </rPr>
          <t>=WENN(B7+C7=2;1;0)</t>
        </r>
        <r>
          <rPr>
            <b/>
            <sz val="8"/>
            <color indexed="81"/>
            <rFont val="Tahoma"/>
          </rPr>
          <t xml:space="preserve">
</t>
        </r>
        <r>
          <rPr>
            <sz val="8"/>
            <color indexed="17"/>
            <rFont val="Tahoma"/>
            <family val="2"/>
          </rPr>
          <t>Gibt den Wert 1 aus, wenn beide Fragen mit JA beantwortet sind, sonst sen Wert 0.</t>
        </r>
        <r>
          <rPr>
            <sz val="8"/>
            <color indexed="81"/>
            <rFont val="Tahoma"/>
          </rPr>
          <t xml:space="preserve">
</t>
        </r>
        <r>
          <rPr>
            <sz val="8"/>
            <color indexed="17"/>
            <rFont val="Tahoma"/>
            <family val="2"/>
          </rPr>
          <t xml:space="preserve">Allgemein lautet die Syntax des WENN-Befehls:
</t>
        </r>
        <r>
          <rPr>
            <b/>
            <sz val="8"/>
            <color indexed="12"/>
            <rFont val="Tahoma"/>
            <family val="2"/>
          </rPr>
          <t>WENN(Bedingung;Dann-Wert;Sonst-Wert)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Bernhard Scheel</author>
  </authors>
  <commentList>
    <comment ref="B5" authorId="0" shapeId="0" xr:uid="{00000000-0006-0000-0300-000001000000}">
      <text>
        <r>
          <rPr>
            <b/>
            <sz val="8"/>
            <color indexed="81"/>
            <rFont val="Tahoma"/>
          </rPr>
          <t xml:space="preserve">Formel:
</t>
        </r>
        <r>
          <rPr>
            <b/>
            <sz val="8"/>
            <color indexed="12"/>
            <rFont val="Tahoma"/>
            <family val="2"/>
          </rPr>
          <t>=B6/$G6*100</t>
        </r>
        <r>
          <rPr>
            <b/>
            <sz val="8"/>
            <color indexed="81"/>
            <rFont val="Tahoma"/>
          </rPr>
          <t xml:space="preserve">
</t>
        </r>
        <r>
          <rPr>
            <sz val="8"/>
            <color indexed="17"/>
            <rFont val="Tahoma"/>
            <family val="2"/>
          </rPr>
          <t>Prozentualer Anteil.
Das $-Zeichen bewirkt einen absoluten Bezug zum Feld G6, genau genommen zur Spalte G des Feldes G6. Beim Kopieren werden Bezüge normalerweise relativ hergestellt, d.h. Feldbezeichnungen werden mitverschoben, hier soll sich der Quotient aber immer auf dasselbe Feld G6 beziehen.</t>
        </r>
        <r>
          <rPr>
            <sz val="8"/>
            <color indexed="81"/>
            <rFont val="Tahoma"/>
          </rPr>
          <t xml:space="preserve">
</t>
        </r>
      </text>
    </comment>
    <comment ref="B6" authorId="0" shapeId="0" xr:uid="{00000000-0006-0000-0300-000002000000}">
      <text>
        <r>
          <rPr>
            <b/>
            <sz val="8"/>
            <color indexed="81"/>
            <rFont val="Tahoma"/>
            <family val="2"/>
          </rPr>
          <t>Formel:</t>
        </r>
        <r>
          <rPr>
            <sz val="8"/>
            <color indexed="81"/>
            <rFont val="Tahoma"/>
          </rPr>
          <t xml:space="preserve">
</t>
        </r>
        <r>
          <rPr>
            <sz val="8"/>
            <color indexed="81"/>
            <rFont val="Tahoma"/>
          </rPr>
          <t xml:space="preserve">
</t>
        </r>
        <r>
          <rPr>
            <b/>
            <sz val="8"/>
            <color indexed="18"/>
            <rFont val="Tahoma"/>
            <family val="2"/>
          </rPr>
          <t>=ZÄHLENWENN(B7:B36;1)</t>
        </r>
      </text>
    </comment>
    <comment ref="G6" authorId="0" shapeId="0" xr:uid="{00000000-0006-0000-0300-000003000000}">
      <text>
        <r>
          <rPr>
            <b/>
            <sz val="8"/>
            <color indexed="81"/>
            <rFont val="Tahoma"/>
          </rPr>
          <t xml:space="preserve">Formel:
</t>
        </r>
        <r>
          <rPr>
            <b/>
            <sz val="8"/>
            <color indexed="12"/>
            <rFont val="Tahoma"/>
            <family val="2"/>
          </rPr>
          <t>=SUMME(B6:F6)</t>
        </r>
        <r>
          <rPr>
            <b/>
            <sz val="8"/>
            <color indexed="81"/>
            <rFont val="Tahoma"/>
          </rPr>
          <t xml:space="preserve">
</t>
        </r>
        <r>
          <rPr>
            <sz val="8"/>
            <color indexed="17"/>
            <rFont val="Tahoma"/>
            <family val="2"/>
          </rPr>
          <t>Berechnet die totale Anzahl der gegebnen Antworten.</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Bernhard Scheel</author>
  </authors>
  <commentList>
    <comment ref="K5" authorId="0" shapeId="0" xr:uid="{00000000-0006-0000-0400-000001000000}">
      <text>
        <r>
          <rPr>
            <b/>
            <sz val="8"/>
            <color indexed="81"/>
            <rFont val="Tahoma"/>
          </rPr>
          <t>Prozentsumme:</t>
        </r>
        <r>
          <rPr>
            <sz val="8"/>
            <color indexed="81"/>
            <rFont val="Tahoma"/>
          </rPr>
          <t xml:space="preserve">
</t>
        </r>
        <r>
          <rPr>
            <b/>
            <sz val="8"/>
            <color indexed="81"/>
            <rFont val="Tahoma"/>
            <family val="2"/>
          </rPr>
          <t xml:space="preserve">
</t>
        </r>
        <r>
          <rPr>
            <b/>
            <sz val="8"/>
            <color indexed="10"/>
            <rFont val="Tahoma"/>
            <family val="2"/>
          </rPr>
          <t xml:space="preserve">Die Prozentsumme beträgt bei Mehrfachauswahlfragen mehr als 100%. </t>
        </r>
        <r>
          <rPr>
            <sz val="8"/>
            <color indexed="81"/>
            <rFont val="Tahoma"/>
          </rPr>
          <t xml:space="preserve">
Diese Grösse (233.3%) sagt aus, dass durchschnittlich 2.33 Produkte benutzt werden.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Bernhard Scheel</author>
  </authors>
  <commentList>
    <comment ref="B5" authorId="0" shapeId="0" xr:uid="{00000000-0006-0000-0500-000001000000}">
      <text>
        <r>
          <rPr>
            <b/>
            <sz val="8"/>
            <color indexed="81"/>
            <rFont val="Tahoma"/>
          </rPr>
          <t xml:space="preserve">Formel:
</t>
        </r>
        <r>
          <rPr>
            <b/>
            <sz val="8"/>
            <color indexed="12"/>
            <rFont val="Tahoma"/>
            <family val="2"/>
          </rPr>
          <t>=MITTELWERT(B13:B27)</t>
        </r>
        <r>
          <rPr>
            <b/>
            <sz val="8"/>
            <color indexed="81"/>
            <rFont val="Tahoma"/>
          </rPr>
          <t xml:space="preserve">
</t>
        </r>
        <r>
          <rPr>
            <sz val="8"/>
            <color indexed="81"/>
            <rFont val="Tahoma"/>
          </rPr>
          <t xml:space="preserve">
</t>
        </r>
      </text>
    </comment>
    <comment ref="B6" authorId="0" shapeId="0" xr:uid="{00000000-0006-0000-0500-000002000000}">
      <text>
        <r>
          <rPr>
            <b/>
            <sz val="8"/>
            <color indexed="81"/>
            <rFont val="Tahoma"/>
          </rPr>
          <t xml:space="preserve">Formel:
</t>
        </r>
        <r>
          <rPr>
            <b/>
            <sz val="8"/>
            <color indexed="12"/>
            <rFont val="Tahoma"/>
            <family val="2"/>
          </rPr>
          <t>=STABW.S(B13:B27)</t>
        </r>
        <r>
          <rPr>
            <sz val="8"/>
            <color indexed="81"/>
            <rFont val="Tahoma"/>
          </rPr>
          <t xml:space="preserve">
</t>
        </r>
      </text>
    </comment>
    <comment ref="B7" authorId="0" shapeId="0" xr:uid="{00000000-0006-0000-0500-000003000000}">
      <text>
        <r>
          <rPr>
            <b/>
            <sz val="8"/>
            <color indexed="81"/>
            <rFont val="Tahoma"/>
          </rPr>
          <t xml:space="preserve">Formel:
</t>
        </r>
        <r>
          <rPr>
            <b/>
            <sz val="8"/>
            <color indexed="12"/>
            <rFont val="Tahoma"/>
            <family val="2"/>
          </rPr>
          <t>=MEDIAN(B13:B27)</t>
        </r>
        <r>
          <rPr>
            <b/>
            <sz val="8"/>
            <color indexed="81"/>
            <rFont val="Tahoma"/>
          </rPr>
          <t xml:space="preserve">
</t>
        </r>
        <r>
          <rPr>
            <sz val="8"/>
            <color indexed="81"/>
            <rFont val="Tahoma"/>
          </rPr>
          <t xml:space="preserve">
</t>
        </r>
      </text>
    </comment>
    <comment ref="B8" authorId="0" shapeId="0" xr:uid="{00000000-0006-0000-0500-000004000000}">
      <text>
        <r>
          <rPr>
            <b/>
            <sz val="8"/>
            <color indexed="81"/>
            <rFont val="Tahoma"/>
            <family val="2"/>
          </rPr>
          <t>Häufigkeitsverteilung:
Formel:</t>
        </r>
        <r>
          <rPr>
            <sz val="8"/>
            <color indexed="81"/>
            <rFont val="Tahoma"/>
          </rPr>
          <t xml:space="preserve">
</t>
        </r>
        <r>
          <rPr>
            <b/>
            <sz val="8"/>
            <color indexed="12"/>
            <rFont val="Tahoma"/>
            <family val="2"/>
          </rPr>
          <t>=ZÄHLENWENN(B$13:B$27;$A8)</t>
        </r>
        <r>
          <rPr>
            <sz val="8"/>
            <color indexed="81"/>
            <rFont val="Tahoma"/>
          </rPr>
          <t xml:space="preserve">
Die $-Zeichen bewirken einen absoluten
Bezug, so dass die Formel in die anderen Felder B8:F12 kopiert werden kann.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Bernhard Scheel</author>
  </authors>
  <commentList>
    <comment ref="A4" authorId="0" shapeId="0" xr:uid="{8A23666C-3A02-4457-ADEE-3C6761820DE3}">
      <text>
        <r>
          <rPr>
            <b/>
            <sz val="8"/>
            <color indexed="81"/>
            <rFont val="Tahoma"/>
          </rPr>
          <t xml:space="preserve">Tabelle dem Alter nach sortiert
</t>
        </r>
        <r>
          <rPr>
            <sz val="8"/>
            <color indexed="81"/>
            <rFont val="Tahoma"/>
          </rPr>
          <t xml:space="preserve">
</t>
        </r>
      </text>
    </comment>
  </commentList>
</comments>
</file>

<file path=xl/sharedStrings.xml><?xml version="1.0" encoding="utf-8"?>
<sst xmlns="http://schemas.openxmlformats.org/spreadsheetml/2006/main" count="187" uniqueCount="144">
  <si>
    <t>Ja/Nein-Fragen</t>
  </si>
  <si>
    <t>Einfachauswahlfragen</t>
  </si>
  <si>
    <t>Mehrfachauswahlfragen</t>
  </si>
  <si>
    <t>Bewertungsfragen</t>
  </si>
  <si>
    <t>JA</t>
  </si>
  <si>
    <t>NEIN</t>
  </si>
  <si>
    <t>% Anteil</t>
  </si>
  <si>
    <t># Antworten</t>
  </si>
  <si>
    <t>Alleine &amp; Fernseher</t>
  </si>
  <si>
    <t>Nr.1</t>
  </si>
  <si>
    <t>Nr.2</t>
  </si>
  <si>
    <t>Nr.3</t>
  </si>
  <si>
    <t>Nr.4</t>
  </si>
  <si>
    <t>Nr.5</t>
  </si>
  <si>
    <t>Nr.6</t>
  </si>
  <si>
    <t>Nr.7</t>
  </si>
  <si>
    <t>Nr.8</t>
  </si>
  <si>
    <t>Nr.9</t>
  </si>
  <si>
    <t>Nr.10</t>
  </si>
  <si>
    <t>Nr.11</t>
  </si>
  <si>
    <t>Nr.12</t>
  </si>
  <si>
    <t>Nr.13</t>
  </si>
  <si>
    <t>Nr.14</t>
  </si>
  <si>
    <t>Nr.15</t>
  </si>
  <si>
    <t>Welches Produkt bevorzugen Sie ?</t>
  </si>
  <si>
    <t>A</t>
  </si>
  <si>
    <t>B</t>
  </si>
  <si>
    <t>C</t>
  </si>
  <si>
    <t>D</t>
  </si>
  <si>
    <t>E</t>
  </si>
  <si>
    <t>%-Anteil</t>
  </si>
  <si>
    <t>Nr. 1</t>
  </si>
  <si>
    <t>Nr. 2</t>
  </si>
  <si>
    <t>Nr. 3</t>
  </si>
  <si>
    <t>Nr. 4</t>
  </si>
  <si>
    <t>Nr. 5</t>
  </si>
  <si>
    <t>Nr. 6</t>
  </si>
  <si>
    <t>Nr. 7</t>
  </si>
  <si>
    <t>Nr. 8</t>
  </si>
  <si>
    <t>Nr. 9</t>
  </si>
  <si>
    <t>Nr. 10</t>
  </si>
  <si>
    <t>Nr. 11</t>
  </si>
  <si>
    <t>Nr. 12</t>
  </si>
  <si>
    <t>Nr. 13</t>
  </si>
  <si>
    <t>Nr. 14</t>
  </si>
  <si>
    <t>Nr. 15</t>
  </si>
  <si>
    <t>Nr. 16</t>
  </si>
  <si>
    <t>Nr. 17</t>
  </si>
  <si>
    <t>Nr. 18</t>
  </si>
  <si>
    <t>Nr. 19</t>
  </si>
  <si>
    <t>Nr. 20</t>
  </si>
  <si>
    <t>Nr. 21</t>
  </si>
  <si>
    <t>Nr. 22</t>
  </si>
  <si>
    <t>Nr. 23</t>
  </si>
  <si>
    <t>Nr. 24</t>
  </si>
  <si>
    <t>Nr. 25</t>
  </si>
  <si>
    <t>Nr. 26</t>
  </si>
  <si>
    <t>Nr. 27</t>
  </si>
  <si>
    <t>Nr. 28</t>
  </si>
  <si>
    <t>Nr. 29</t>
  </si>
  <si>
    <t>Nr. 30</t>
  </si>
  <si>
    <t>Total</t>
  </si>
  <si>
    <t>Kombinationen</t>
  </si>
  <si>
    <t>A und B</t>
  </si>
  <si>
    <t>C oder D</t>
  </si>
  <si>
    <t>nicht D, E</t>
  </si>
  <si>
    <t>nur B</t>
  </si>
  <si>
    <t>AM</t>
  </si>
  <si>
    <t>Median</t>
  </si>
  <si>
    <t>X</t>
  </si>
  <si>
    <t>x</t>
  </si>
  <si>
    <t>Bewerten Sie die Produkte A - E mit 1(schlecht), 2(mangelhaft), 3(gut), 4(sehr gut), x(k.A.)</t>
  </si>
  <si>
    <t>Alter</t>
  </si>
  <si>
    <t>Verdienst</t>
  </si>
  <si>
    <t>Die Tabellenblätter enthalten die häufigsten Fragetypen bei Umfragen. 
Die Tabellen sind bereits ausgefüllt und die notwendigen Berechnungen (Mittelwerte,...) bereits eingegeben. Hinweise zu den Formeln findest Du als Bemerkungen der einzelnen Zellen, in denen die Formel verwendet wird.</t>
  </si>
  <si>
    <t>Modus</t>
  </si>
  <si>
    <t>Berechnung</t>
  </si>
  <si>
    <t>Eigenschaften</t>
  </si>
  <si>
    <t>Arithmetisches Mittel</t>
  </si>
  <si>
    <t>Geometrisches Mittel</t>
  </si>
  <si>
    <t>Spannweite</t>
  </si>
  <si>
    <t>Standardabweichung</t>
  </si>
  <si>
    <t>Quantile</t>
  </si>
  <si>
    <t>Zerlegung der geordneten Daten in gleiche Teile, Quantile, z.B.:
25%-Quantil</t>
  </si>
  <si>
    <t>wird verwendet, um folgende Aussagen zu machen:
° 50% der Schüler liegen zwischen 4 und 5
° ...</t>
  </si>
  <si>
    <t>Auswertung von Umfragen</t>
  </si>
  <si>
    <t>Einige Zellen sind mit einem Kommentar versehen: Kenntlich an der roten oberen rechten Ecke:</t>
  </si>
  <si>
    <t>Bsp.</t>
  </si>
  <si>
    <t xml:space="preserve">Formel: </t>
  </si>
  <si>
    <t>JA % Anteil</t>
  </si>
  <si>
    <t>Leben Sie allein im Haushalt?</t>
  </si>
  <si>
    <t>Haben Sie einen Fernseher?</t>
  </si>
  <si>
    <r>
      <t xml:space="preserve">Der mit der grössten Häufigkeit
auftretende Wert einer Verteilung.
</t>
    </r>
    <r>
      <rPr>
        <b/>
        <sz val="10"/>
        <rFont val="Arial"/>
        <family val="2"/>
      </rPr>
      <t>Excel</t>
    </r>
    <r>
      <rPr>
        <sz val="10"/>
        <rFont val="Arial"/>
        <family val="2"/>
      </rPr>
      <t>:   =MODUS.EINF(Bereich)</t>
    </r>
  </si>
  <si>
    <t>- Einfach zu berechnen
- Typischer Wert einer Verteilung</t>
  </si>
  <si>
    <t>- Repräsentiert das Zentrum einer Verteilung
- Liegt nie bei einem Extremalwert
- Wird nicht durch die Grösse der Werte
  bestimmt
- Wird nicht durch Ausreisser beeinflusst
- Die Summe der Entfernungen zu den
  einzelnen Werten ist minimal</t>
  </si>
  <si>
    <t>Guter und häufig verwendeter Mittelwert.
Eignet sich besonders für:
- Durchschnittliches Einkommen
- Konsumentenindex
- Schulnoten
- Bimodale Verteilungen
- …</t>
  </si>
  <si>
    <t>Bemerkungen</t>
  </si>
  <si>
    <r>
      <t xml:space="preserve">Der Median oder Zentralwert ist jener Wert einer Verteilung, der die der Grösse nach geordneten Werte in 2 Hälften teilt.
Links und rechts vom Median liegen je 50% der Werte.
</t>
    </r>
    <r>
      <rPr>
        <b/>
        <sz val="10"/>
        <rFont val="Arial"/>
        <family val="2"/>
      </rPr>
      <t>Excel</t>
    </r>
    <r>
      <rPr>
        <sz val="10"/>
        <rFont val="Arial"/>
        <family val="2"/>
      </rPr>
      <t>:   =MEDIAN(Bereich)</t>
    </r>
  </si>
  <si>
    <t>- Starke Beeinflussung durch Ausreisser
- Geeignet bei Binomial- und Normal-
   verteilungen
- Ungeeignet bei bimodalen Verteilungen</t>
  </si>
  <si>
    <t xml:space="preserve">- Meist verwendeter Mittelwert
- Künstliche Rechengrösse
- Minimiert die Summe der Abstandsquadrate:
</t>
  </si>
  <si>
    <r>
      <rPr>
        <b/>
        <sz val="10"/>
        <rFont val="Arial"/>
        <family val="2"/>
      </rPr>
      <t>Excel</t>
    </r>
    <r>
      <rPr>
        <sz val="10"/>
        <rFont val="Arial"/>
        <family val="2"/>
      </rPr>
      <t>:    =MITTELWERT(Bereich)</t>
    </r>
  </si>
  <si>
    <r>
      <rPr>
        <b/>
        <sz val="10"/>
        <rFont val="Arial"/>
        <family val="2"/>
      </rPr>
      <t>Excel</t>
    </r>
    <r>
      <rPr>
        <sz val="10"/>
        <rFont val="Arial"/>
      </rPr>
      <t>:   =GEOMITTEL(Bereich)</t>
    </r>
  </si>
  <si>
    <t>Wird verwendet, wenn Daten multiplikativ
miteinander verknüpft sind, z.B.:
- Durchschnitte von Wachstumsraten
- Durchschnittliche Zinsen bei Zinseszins-
   rechnungen</t>
  </si>
  <si>
    <r>
      <t xml:space="preserve">Die Spannweite berechnet sich aus der
Differenz des grössten und des kleinsten
Wertes einer Verteilung:
</t>
    </r>
    <r>
      <rPr>
        <b/>
        <sz val="10"/>
        <rFont val="Arial"/>
        <family val="2"/>
      </rPr>
      <t>Exce</t>
    </r>
    <r>
      <rPr>
        <sz val="10"/>
        <rFont val="Arial"/>
        <family val="2"/>
      </rPr>
      <t xml:space="preserve">l:  =MAX(Bereich)-MIN(Bereich)                                                              </t>
    </r>
  </si>
  <si>
    <t>Wird verwendet, wenn Extremwerte von
Interesse sind:
- Börsenkurse, Warenpreise, Schulnoten, ...
- Qualitätskontrolle von Produkten</t>
  </si>
  <si>
    <t>- Enthält keine Information über die Form
   der Verteilung
- Einzelne Ausreisser bestimmen die SW</t>
  </si>
  <si>
    <r>
      <rPr>
        <b/>
        <sz val="10"/>
        <rFont val="Arial"/>
        <family val="2"/>
      </rPr>
      <t>Standardabweichung der Verteilung</t>
    </r>
    <r>
      <rPr>
        <sz val="10"/>
        <rFont val="Arial"/>
        <family val="2"/>
      </rPr>
      <t xml:space="preserve"> 
(Grundgesamtheit):
</t>
    </r>
    <r>
      <rPr>
        <b/>
        <sz val="10"/>
        <rFont val="Arial"/>
        <family val="2"/>
      </rPr>
      <t>Excel</t>
    </r>
    <r>
      <rPr>
        <sz val="10"/>
        <rFont val="Arial"/>
        <family val="2"/>
      </rPr>
      <t xml:space="preserve">:   =STABW.N(Bereich)
</t>
    </r>
    <r>
      <rPr>
        <b/>
        <sz val="10"/>
        <rFont val="Arial"/>
        <family val="2"/>
      </rPr>
      <t>Stichprobenstandardabweichung</t>
    </r>
    <r>
      <rPr>
        <sz val="10"/>
        <rFont val="Arial"/>
        <family val="2"/>
      </rPr>
      <t xml:space="preserve">:
</t>
    </r>
    <r>
      <rPr>
        <b/>
        <sz val="10"/>
        <rFont val="Arial"/>
        <family val="2"/>
      </rPr>
      <t>Excel</t>
    </r>
    <r>
      <rPr>
        <sz val="10"/>
        <rFont val="Arial"/>
        <family val="2"/>
      </rPr>
      <t>:   =STABW.S(Bereich)</t>
    </r>
  </si>
  <si>
    <t>Welche Produkte benutzen Sie?</t>
  </si>
  <si>
    <t>Häufigkeit, Klassenbildung</t>
  </si>
  <si>
    <t>Tempo (km/h)</t>
  </si>
  <si>
    <t># Fahrzeuge</t>
  </si>
  <si>
    <t>Messung der Geschwindigkeit in einer 80-er Zone:</t>
  </si>
  <si>
    <t>Klassen</t>
  </si>
  <si>
    <t>Bussen</t>
  </si>
  <si>
    <t>&lt; 80</t>
  </si>
  <si>
    <t>81 - 85</t>
  </si>
  <si>
    <t>86 - 90</t>
  </si>
  <si>
    <t>91 - 95</t>
  </si>
  <si>
    <t>96 - 100</t>
  </si>
  <si>
    <t>101 - 105</t>
  </si>
  <si>
    <t>106 - 110</t>
  </si>
  <si>
    <t>&gt; 110</t>
  </si>
  <si>
    <t>Toleranz</t>
  </si>
  <si>
    <t>Regression (Trendlinie), Korrelation</t>
  </si>
  <si>
    <t>Dem Alter (x) nach sortierte Tabelle</t>
  </si>
  <si>
    <t>Korrelationkoeffizient R:</t>
  </si>
  <si>
    <t>=KORREL(A5:A32;B5:B32)</t>
  </si>
  <si>
    <t>Nichtlineare Regression</t>
  </si>
  <si>
    <t>Exponentienlles Wachstum:</t>
  </si>
  <si>
    <t>N(t)</t>
  </si>
  <si>
    <t>t</t>
  </si>
  <si>
    <t>Logarithmischer Zusammenhang</t>
  </si>
  <si>
    <t>STABW.S</t>
  </si>
  <si>
    <t>Lageparameter</t>
  </si>
  <si>
    <t>Streuungsparameter</t>
  </si>
  <si>
    <t>- Eignet sich, wenn ein Wert eindeutig 
   dominiert
- Bei starker Streuung wenig
   aussagekräftig
- Es kann mehrere Modi geben</t>
  </si>
  <si>
    <t>- Meist verwendetes Mass für die Streuung
- Bei einer den Messwerten zu Grunde liegeden 
  Normalverteilung (Binomialverteilung) liegen 
68% der Werte im Bereich x ̅±s und D27
95% der Werte im Bereich x ̅±2s
- Eignet sich gut für den Vergleich mehrerer
   Verteilungen</t>
  </si>
  <si>
    <t>- Bei Experimenten, Umfragen, ... handelt es sich meist um Stichproben, x ̅ ist ein Schätzwert für den Erwartungswert μ der Grundgesamtheit bzw. der den Messwerten zu Grunde liegenden Normal (Binomial)-verteilung. Deshalb dividiert man durch die Anzahl der Freiheitsgrade der Stichprobe: n-1 A34und verwendet s als Schätzwert für σ.
Deshalb bei Excel =STABW.S verwenden!</t>
  </si>
  <si>
    <t>Standardfehler</t>
  </si>
  <si>
    <r>
      <rPr>
        <b/>
        <sz val="10"/>
        <rFont val="Arial"/>
        <family val="2"/>
      </rPr>
      <t>Standardabweichung des Mittelwertes</t>
    </r>
    <r>
      <rPr>
        <sz val="10"/>
        <rFont val="Arial"/>
      </rPr>
      <t xml:space="preserve">
</t>
    </r>
  </si>
  <si>
    <t>Sagt aus, wie gross die Standardabweichung
eines gemessenen Mittelwertes ist.</t>
  </si>
  <si>
    <t>Vergleich von Mittelwerten: Ist der Unterschied von zwei gemessenen Mittelwerten (z.B. Klassendurchschnitte) signifikant? (---&gt; T-Test)</t>
  </si>
  <si>
    <t>Bei der Auswertung von Umfragen verwendet man Kenngrössen wie Lageparameter und Streuungsparameter. Welcher Lageparameter und welcher Streuungsparameter
verwendet wird, hängt vom Einzelfall ab und der gewünschten Aussage ab. Unten sind die wichtigsten Kenngrössen aufgeführt.
Wenn du ganz links auf das + klickst, werden die Beschreibungen eingeblendet.</t>
  </si>
  <si>
    <t>Kenngrössen der beschreibenden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</si>
</sst>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b/>
      <sz val="10"/>
      <name val="Arial"/>
      <family val="2"/>
    </font>
    <font>
      <sz val="16"/>
      <name val="Arial"/>
      <family val="2"/>
    </font>
    <font>
      <b/>
      <sz val="12"/>
      <name val="Arial"/>
      <family val="2"/>
    </font>
    <font>
      <sz val="18"/>
      <name val="Arial"/>
      <family val="2"/>
    </font>
    <font>
      <b/>
      <sz val="10"/>
      <color indexed="63"/>
      <name val="Arial"/>
      <family val="2"/>
    </font>
    <font>
      <sz val="8"/>
      <color indexed="81"/>
      <name val="Tahoma"/>
    </font>
    <font>
      <b/>
      <sz val="8"/>
      <color indexed="81"/>
      <name val="Tahoma"/>
    </font>
    <font>
      <b/>
      <sz val="8"/>
      <color indexed="12"/>
      <name val="Tahoma"/>
      <family val="2"/>
    </font>
    <font>
      <sz val="8"/>
      <color indexed="17"/>
      <name val="Tahoma"/>
      <family val="2"/>
    </font>
    <font>
      <sz val="8"/>
      <color indexed="81"/>
      <name val="Tahoma"/>
      <family val="2"/>
    </font>
    <font>
      <sz val="36"/>
      <name val="Arial"/>
      <family val="2"/>
    </font>
    <font>
      <sz val="20"/>
      <name val="Arial"/>
      <family val="2"/>
    </font>
    <font>
      <b/>
      <sz val="8"/>
      <color indexed="18"/>
      <name val="Tahoma"/>
      <family val="2"/>
    </font>
    <font>
      <b/>
      <sz val="8"/>
      <color indexed="81"/>
      <name val="Tahoma"/>
      <family val="2"/>
    </font>
    <font>
      <b/>
      <sz val="8"/>
      <color indexed="10"/>
      <name val="Tahoma"/>
      <family val="2"/>
    </font>
    <font>
      <sz val="14"/>
      <name val="Arial"/>
      <family val="2"/>
    </font>
    <font>
      <sz val="9"/>
      <color indexed="81"/>
      <name val="Segoe UI"/>
      <charset val="1"/>
    </font>
    <font>
      <b/>
      <sz val="9"/>
      <color indexed="81"/>
      <name val="Calibri"/>
      <family val="2"/>
      <scheme val="minor"/>
    </font>
    <font>
      <b/>
      <sz val="10"/>
      <color indexed="30"/>
      <name val="Calibri"/>
      <family val="2"/>
      <scheme val="minor"/>
    </font>
    <font>
      <b/>
      <sz val="9"/>
      <color indexed="30"/>
      <name val="Segoe UI"/>
      <family val="2"/>
    </font>
    <font>
      <sz val="10"/>
      <name val="Arial"/>
      <family val="2"/>
    </font>
  </fonts>
  <fills count="1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00CC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ck">
        <color indexed="64"/>
      </left>
      <right style="thin">
        <color indexed="64"/>
      </right>
      <top/>
      <bottom/>
      <diagonal/>
    </border>
  </borders>
  <cellStyleXfs count="1">
    <xf numFmtId="0" fontId="0" fillId="0" borderId="0"/>
  </cellStyleXfs>
  <cellXfs count="157">
    <xf numFmtId="0" fontId="0" fillId="0" borderId="0" xfId="0"/>
    <xf numFmtId="0" fontId="0" fillId="0" borderId="1" xfId="0" applyBorder="1"/>
    <xf numFmtId="0" fontId="0" fillId="0" borderId="2" xfId="0" applyBorder="1"/>
    <xf numFmtId="0" fontId="2" fillId="0" borderId="0" xfId="0" applyFont="1"/>
    <xf numFmtId="0" fontId="0" fillId="2" borderId="4" xfId="0" applyFill="1" applyBorder="1"/>
    <xf numFmtId="0" fontId="0" fillId="2" borderId="6" xfId="0" applyFill="1" applyBorder="1"/>
    <xf numFmtId="0" fontId="0" fillId="2" borderId="7" xfId="0" applyFill="1" applyBorder="1"/>
    <xf numFmtId="0" fontId="0" fillId="3" borderId="10" xfId="0" applyFill="1" applyBorder="1"/>
    <xf numFmtId="0" fontId="1" fillId="4" borderId="9" xfId="0" applyFont="1" applyFill="1" applyBorder="1" applyAlignment="1">
      <alignment textRotation="90"/>
    </xf>
    <xf numFmtId="0" fontId="0" fillId="4" borderId="16" xfId="0" applyFill="1" applyBorder="1"/>
    <xf numFmtId="0" fontId="0" fillId="5" borderId="18" xfId="0" applyFill="1" applyBorder="1"/>
    <xf numFmtId="0" fontId="0" fillId="5" borderId="2" xfId="0" applyFill="1" applyBorder="1"/>
    <xf numFmtId="0" fontId="0" fillId="0" borderId="16" xfId="0" applyBorder="1"/>
    <xf numFmtId="0" fontId="0" fillId="0" borderId="17" xfId="0" applyBorder="1"/>
    <xf numFmtId="0" fontId="3" fillId="4" borderId="12" xfId="0" applyFont="1" applyFill="1" applyBorder="1"/>
    <xf numFmtId="0" fontId="3" fillId="4" borderId="19" xfId="0" applyFont="1" applyFill="1" applyBorder="1"/>
    <xf numFmtId="0" fontId="3" fillId="4" borderId="13" xfId="0" applyFont="1" applyFill="1" applyBorder="1"/>
    <xf numFmtId="0" fontId="1" fillId="4" borderId="18" xfId="0" applyFont="1" applyFill="1" applyBorder="1"/>
    <xf numFmtId="0" fontId="1" fillId="4" borderId="3" xfId="0" applyFont="1" applyFill="1" applyBorder="1"/>
    <xf numFmtId="0" fontId="1" fillId="3" borderId="4" xfId="0" applyFont="1" applyFill="1" applyBorder="1"/>
    <xf numFmtId="0" fontId="1" fillId="3" borderId="20" xfId="0" applyFont="1" applyFill="1" applyBorder="1"/>
    <xf numFmtId="0" fontId="0" fillId="2" borderId="10" xfId="0" applyFill="1" applyBorder="1"/>
    <xf numFmtId="0" fontId="0" fillId="2" borderId="21" xfId="0" applyFill="1" applyBorder="1"/>
    <xf numFmtId="0" fontId="0" fillId="2" borderId="11" xfId="0" applyFill="1" applyBorder="1"/>
    <xf numFmtId="0" fontId="0" fillId="2" borderId="1" xfId="0" applyFill="1" applyBorder="1"/>
    <xf numFmtId="0" fontId="0" fillId="2" borderId="12" xfId="0" applyFill="1" applyBorder="1"/>
    <xf numFmtId="0" fontId="0" fillId="2" borderId="19" xfId="0" applyFill="1" applyBorder="1"/>
    <xf numFmtId="0" fontId="0" fillId="2" borderId="13" xfId="0" applyFill="1" applyBorder="1"/>
    <xf numFmtId="0" fontId="0" fillId="5" borderId="16" xfId="0" applyFill="1" applyBorder="1"/>
    <xf numFmtId="0" fontId="0" fillId="5" borderId="17" xfId="0" applyFill="1" applyBorder="1"/>
    <xf numFmtId="0" fontId="1" fillId="3" borderId="18" xfId="0" applyFont="1" applyFill="1" applyBorder="1"/>
    <xf numFmtId="0" fontId="1" fillId="3" borderId="6" xfId="0" applyFont="1" applyFill="1" applyBorder="1"/>
    <xf numFmtId="0" fontId="3" fillId="4" borderId="6" xfId="0" applyFont="1" applyFill="1" applyBorder="1"/>
    <xf numFmtId="0" fontId="4" fillId="0" borderId="0" xfId="0" applyFont="1"/>
    <xf numFmtId="0" fontId="0" fillId="2" borderId="20" xfId="0" applyFill="1" applyBorder="1"/>
    <xf numFmtId="0" fontId="1" fillId="3" borderId="21" xfId="0" applyFont="1" applyFill="1" applyBorder="1"/>
    <xf numFmtId="0" fontId="1" fillId="3" borderId="19" xfId="0" applyFont="1" applyFill="1" applyBorder="1"/>
    <xf numFmtId="0" fontId="1" fillId="0" borderId="16" xfId="0" applyFont="1" applyBorder="1"/>
    <xf numFmtId="0" fontId="1" fillId="0" borderId="17" xfId="0" applyFont="1" applyBorder="1"/>
    <xf numFmtId="0" fontId="1" fillId="4" borderId="16" xfId="0" applyFont="1" applyFill="1" applyBorder="1"/>
    <xf numFmtId="0" fontId="1" fillId="4" borderId="17" xfId="0" applyFont="1" applyFill="1" applyBorder="1"/>
    <xf numFmtId="0" fontId="1" fillId="3" borderId="22" xfId="0" applyFont="1" applyFill="1" applyBorder="1"/>
    <xf numFmtId="0" fontId="3" fillId="4" borderId="23" xfId="0" applyFont="1" applyFill="1" applyBorder="1"/>
    <xf numFmtId="0" fontId="1" fillId="3" borderId="10" xfId="0" applyFont="1" applyFill="1" applyBorder="1"/>
    <xf numFmtId="0" fontId="1" fillId="3" borderId="24" xfId="0" applyFont="1" applyFill="1" applyBorder="1"/>
    <xf numFmtId="0" fontId="1" fillId="3" borderId="12" xfId="0" applyFont="1" applyFill="1" applyBorder="1"/>
    <xf numFmtId="0" fontId="1" fillId="3" borderId="23" xfId="0" applyFont="1" applyFill="1" applyBorder="1"/>
    <xf numFmtId="0" fontId="0" fillId="2" borderId="25" xfId="0" applyFill="1" applyBorder="1"/>
    <xf numFmtId="0" fontId="0" fillId="2" borderId="26" xfId="0" applyFill="1" applyBorder="1"/>
    <xf numFmtId="0" fontId="1" fillId="3" borderId="17" xfId="0" applyFont="1" applyFill="1" applyBorder="1"/>
    <xf numFmtId="0" fontId="3" fillId="0" borderId="6" xfId="0" applyFont="1" applyBorder="1"/>
    <xf numFmtId="0" fontId="0" fillId="6" borderId="27" xfId="0" applyFill="1" applyBorder="1"/>
    <xf numFmtId="0" fontId="0" fillId="6" borderId="20" xfId="0" applyFill="1" applyBorder="1"/>
    <xf numFmtId="0" fontId="0" fillId="6" borderId="28" xfId="0" applyFill="1" applyBorder="1"/>
    <xf numFmtId="0" fontId="0" fillId="6" borderId="1" xfId="0" applyFill="1" applyBorder="1"/>
    <xf numFmtId="0" fontId="5" fillId="4" borderId="29" xfId="0" applyFont="1" applyFill="1" applyBorder="1" applyAlignment="1">
      <alignment horizontal="left" wrapText="1"/>
    </xf>
    <xf numFmtId="0" fontId="0" fillId="2" borderId="20" xfId="0"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3" borderId="19" xfId="0" applyFill="1" applyBorder="1" applyAlignment="1">
      <alignment horizontal="right"/>
    </xf>
    <xf numFmtId="0" fontId="1" fillId="5" borderId="16" xfId="0" applyFont="1" applyFill="1" applyBorder="1" applyAlignment="1">
      <alignment horizontal="center"/>
    </xf>
    <xf numFmtId="0" fontId="1" fillId="5" borderId="2" xfId="0" applyFont="1" applyFill="1" applyBorder="1" applyAlignment="1">
      <alignment horizontal="center"/>
    </xf>
    <xf numFmtId="0" fontId="5" fillId="4" borderId="14" xfId="0" applyFont="1" applyFill="1" applyBorder="1" applyAlignment="1">
      <alignment horizontal="left" wrapText="1"/>
    </xf>
    <xf numFmtId="0" fontId="5" fillId="4" borderId="15" xfId="0" applyFont="1" applyFill="1" applyBorder="1" applyAlignment="1">
      <alignment horizontal="left" wrapText="1"/>
    </xf>
    <xf numFmtId="2" fontId="0" fillId="3" borderId="30" xfId="0" applyNumberFormat="1" applyFill="1" applyBorder="1" applyAlignment="1">
      <alignment horizontal="right"/>
    </xf>
    <xf numFmtId="2" fontId="0" fillId="3" borderId="31" xfId="0" applyNumberFormat="1" applyFill="1" applyBorder="1" applyAlignment="1">
      <alignment horizontal="right"/>
    </xf>
    <xf numFmtId="2" fontId="0" fillId="3" borderId="32" xfId="0" applyNumberFormat="1" applyFill="1" applyBorder="1" applyAlignment="1">
      <alignment horizontal="right"/>
    </xf>
    <xf numFmtId="2" fontId="0" fillId="3" borderId="14" xfId="0" applyNumberFormat="1" applyFill="1" applyBorder="1" applyAlignment="1">
      <alignment horizontal="right"/>
    </xf>
    <xf numFmtId="2" fontId="0" fillId="3" borderId="29" xfId="0" applyNumberFormat="1" applyFill="1" applyBorder="1" applyAlignment="1">
      <alignment horizontal="right"/>
    </xf>
    <xf numFmtId="2" fontId="0" fillId="3" borderId="15" xfId="0" applyNumberFormat="1" applyFill="1" applyBorder="1" applyAlignment="1">
      <alignment horizontal="right"/>
    </xf>
    <xf numFmtId="2" fontId="0" fillId="3" borderId="33" xfId="0" applyNumberFormat="1" applyFill="1" applyBorder="1" applyAlignment="1">
      <alignment horizontal="right"/>
    </xf>
    <xf numFmtId="2" fontId="0" fillId="3" borderId="34" xfId="0" applyNumberFormat="1" applyFill="1" applyBorder="1" applyAlignment="1">
      <alignment horizontal="right"/>
    </xf>
    <xf numFmtId="2" fontId="0" fillId="3" borderId="35" xfId="0" applyNumberFormat="1" applyFill="1" applyBorder="1" applyAlignment="1">
      <alignment horizontal="right"/>
    </xf>
    <xf numFmtId="0" fontId="0" fillId="3" borderId="4" xfId="0" applyFill="1" applyBorder="1" applyAlignment="1">
      <alignment horizontal="right"/>
    </xf>
    <xf numFmtId="0" fontId="0" fillId="3" borderId="20" xfId="0" applyFill="1" applyBorder="1" applyAlignment="1">
      <alignment horizontal="right"/>
    </xf>
    <xf numFmtId="0" fontId="0" fillId="3" borderId="5" xfId="0" applyFill="1" applyBorder="1" applyAlignment="1">
      <alignment horizontal="right"/>
    </xf>
    <xf numFmtId="0" fontId="0" fillId="3" borderId="6" xfId="0" applyFill="1" applyBorder="1" applyAlignment="1">
      <alignment horizontal="right"/>
    </xf>
    <xf numFmtId="0" fontId="0" fillId="3" borderId="1" xfId="0" applyFill="1" applyBorder="1" applyAlignment="1">
      <alignment horizontal="right"/>
    </xf>
    <xf numFmtId="0" fontId="0" fillId="3" borderId="7" xfId="0" applyFill="1" applyBorder="1" applyAlignment="1">
      <alignment horizontal="right"/>
    </xf>
    <xf numFmtId="0" fontId="0" fillId="3" borderId="12" xfId="0" applyFill="1" applyBorder="1" applyAlignment="1">
      <alignment horizontal="right"/>
    </xf>
    <xf numFmtId="0" fontId="0" fillId="3" borderId="13" xfId="0" applyFill="1" applyBorder="1" applyAlignment="1">
      <alignment horizontal="right"/>
    </xf>
    <xf numFmtId="0" fontId="0" fillId="2" borderId="4"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0" borderId="36" xfId="0" applyBorder="1" applyAlignment="1">
      <alignment textRotation="180" wrapText="1"/>
    </xf>
    <xf numFmtId="0" fontId="1" fillId="4" borderId="37" xfId="0" applyFont="1" applyFill="1" applyBorder="1" applyAlignment="1">
      <alignment horizontal="right"/>
    </xf>
    <xf numFmtId="0" fontId="1" fillId="4" borderId="3" xfId="0" applyFont="1" applyFill="1" applyBorder="1" applyAlignment="1">
      <alignment horizontal="right"/>
    </xf>
    <xf numFmtId="0" fontId="1" fillId="4" borderId="38" xfId="0" applyFont="1" applyFill="1" applyBorder="1" applyAlignment="1">
      <alignment horizontal="right"/>
    </xf>
    <xf numFmtId="0" fontId="1" fillId="4" borderId="18" xfId="0" applyFont="1" applyFill="1" applyBorder="1" applyAlignment="1">
      <alignment horizontal="right"/>
    </xf>
    <xf numFmtId="0" fontId="1" fillId="4" borderId="2" xfId="0" applyFont="1" applyFill="1" applyBorder="1" applyAlignment="1">
      <alignment horizontal="right"/>
    </xf>
    <xf numFmtId="0" fontId="1" fillId="4" borderId="17" xfId="0" applyFont="1" applyFill="1" applyBorder="1" applyAlignment="1">
      <alignment horizontal="right"/>
    </xf>
    <xf numFmtId="0" fontId="0" fillId="0" borderId="20" xfId="0" applyBorder="1"/>
    <xf numFmtId="0" fontId="1" fillId="0" borderId="39" xfId="0" applyFont="1" applyBorder="1"/>
    <xf numFmtId="0" fontId="0" fillId="2" borderId="0" xfId="0" applyFill="1"/>
    <xf numFmtId="0" fontId="0" fillId="2" borderId="0" xfId="0" applyFill="1" applyAlignment="1">
      <alignment vertical="top" wrapText="1"/>
    </xf>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xf>
    <xf numFmtId="0" fontId="1" fillId="7" borderId="0" xfId="0" applyFont="1" applyFill="1" applyAlignment="1">
      <alignment vertical="top"/>
    </xf>
    <xf numFmtId="0" fontId="0" fillId="8" borderId="0" xfId="0" applyFill="1" applyAlignment="1">
      <alignment vertical="top" wrapText="1"/>
    </xf>
    <xf numFmtId="0" fontId="0" fillId="8" borderId="0" xfId="0" applyFill="1" applyAlignment="1">
      <alignment vertical="top"/>
    </xf>
    <xf numFmtId="0" fontId="1" fillId="10" borderId="22" xfId="0" applyFont="1" applyFill="1" applyBorder="1"/>
    <xf numFmtId="0" fontId="1" fillId="10" borderId="19" xfId="0" applyFont="1" applyFill="1" applyBorder="1"/>
    <xf numFmtId="0" fontId="1" fillId="10" borderId="17" xfId="0" applyFont="1" applyFill="1" applyBorder="1"/>
    <xf numFmtId="164" fontId="1" fillId="3" borderId="40" xfId="0" applyNumberFormat="1" applyFont="1" applyFill="1" applyBorder="1"/>
    <xf numFmtId="164" fontId="1" fillId="3" borderId="21" xfId="0" applyNumberFormat="1" applyFont="1" applyFill="1" applyBorder="1"/>
    <xf numFmtId="164" fontId="1" fillId="3" borderId="11" xfId="0" applyNumberFormat="1" applyFont="1" applyFill="1" applyBorder="1"/>
    <xf numFmtId="164" fontId="1" fillId="3" borderId="6" xfId="0" applyNumberFormat="1" applyFont="1" applyFill="1" applyBorder="1"/>
    <xf numFmtId="0" fontId="11" fillId="2" borderId="0" xfId="0" applyFont="1" applyFill="1"/>
    <xf numFmtId="0" fontId="16" fillId="0" borderId="0" xfId="0" applyFont="1"/>
    <xf numFmtId="0" fontId="1" fillId="0" borderId="0" xfId="0" applyFont="1"/>
    <xf numFmtId="0" fontId="1" fillId="0" borderId="0" xfId="0" quotePrefix="1" applyFont="1"/>
    <xf numFmtId="0" fontId="1" fillId="4" borderId="41" xfId="0" applyFont="1" applyFill="1" applyBorder="1" applyAlignment="1">
      <alignment horizontal="center" textRotation="90"/>
    </xf>
    <xf numFmtId="0" fontId="1" fillId="3" borderId="42" xfId="0" applyFont="1" applyFill="1" applyBorder="1"/>
    <xf numFmtId="0" fontId="0" fillId="0" borderId="43" xfId="0" applyBorder="1"/>
    <xf numFmtId="0" fontId="0" fillId="4" borderId="44" xfId="0" applyFill="1" applyBorder="1"/>
    <xf numFmtId="0" fontId="0" fillId="11" borderId="8" xfId="0" applyFill="1" applyBorder="1"/>
    <xf numFmtId="49" fontId="12" fillId="2" borderId="0" xfId="0" applyNumberFormat="1" applyFont="1" applyFill="1" applyAlignment="1">
      <alignment vertical="top"/>
    </xf>
    <xf numFmtId="49" fontId="0" fillId="2" borderId="0" xfId="0" applyNumberFormat="1" applyFill="1" applyAlignment="1">
      <alignment vertical="top"/>
    </xf>
    <xf numFmtId="49" fontId="21" fillId="2" borderId="0" xfId="0" applyNumberFormat="1" applyFont="1" applyFill="1" applyAlignment="1">
      <alignment vertical="top" wrapText="1"/>
    </xf>
    <xf numFmtId="49" fontId="0" fillId="2" borderId="0" xfId="0" applyNumberFormat="1" applyFill="1" applyAlignment="1">
      <alignment vertical="top" wrapText="1"/>
    </xf>
    <xf numFmtId="49" fontId="3" fillId="2" borderId="0" xfId="0" applyNumberFormat="1" applyFont="1" applyFill="1" applyAlignment="1">
      <alignment vertical="top"/>
    </xf>
    <xf numFmtId="49" fontId="1" fillId="7" borderId="0" xfId="0" applyNumberFormat="1" applyFont="1" applyFill="1" applyAlignment="1">
      <alignment vertical="top"/>
    </xf>
    <xf numFmtId="49" fontId="1" fillId="9" borderId="0" xfId="0" applyNumberFormat="1" applyFont="1" applyFill="1" applyAlignment="1">
      <alignment vertical="top"/>
    </xf>
    <xf numFmtId="49" fontId="1" fillId="2" borderId="0" xfId="0" applyNumberFormat="1" applyFont="1" applyFill="1" applyAlignment="1">
      <alignment vertical="top" wrapText="1"/>
    </xf>
    <xf numFmtId="49" fontId="1" fillId="8" borderId="0" xfId="0" applyNumberFormat="1" applyFont="1" applyFill="1" applyAlignment="1">
      <alignment vertical="top" wrapText="1"/>
    </xf>
    <xf numFmtId="49" fontId="0" fillId="8" borderId="0" xfId="0" applyNumberFormat="1" applyFill="1" applyAlignment="1">
      <alignment vertical="top" wrapText="1"/>
    </xf>
    <xf numFmtId="49" fontId="1" fillId="2" borderId="0" xfId="0" applyNumberFormat="1" applyFont="1" applyFill="1" applyAlignment="1">
      <alignment vertical="top"/>
    </xf>
    <xf numFmtId="49" fontId="1" fillId="8" borderId="0" xfId="0" applyNumberFormat="1" applyFont="1" applyFill="1" applyAlignment="1">
      <alignment vertical="top"/>
    </xf>
    <xf numFmtId="49" fontId="0" fillId="8" borderId="0" xfId="0" applyNumberFormat="1" applyFill="1" applyAlignment="1">
      <alignment vertical="top"/>
    </xf>
    <xf numFmtId="49" fontId="1" fillId="9" borderId="0" xfId="0" applyNumberFormat="1" applyFont="1" applyFill="1" applyAlignment="1">
      <alignment vertical="top" wrapText="1"/>
    </xf>
    <xf numFmtId="49" fontId="21" fillId="2" borderId="0" xfId="0" applyNumberFormat="1" applyFont="1" applyFill="1" applyAlignment="1">
      <alignment vertical="top"/>
    </xf>
    <xf numFmtId="0" fontId="0" fillId="12" borderId="1" xfId="0" applyFill="1" applyBorder="1"/>
    <xf numFmtId="0" fontId="0" fillId="13" borderId="1" xfId="0" applyFill="1" applyBorder="1"/>
    <xf numFmtId="0" fontId="0" fillId="14" borderId="1" xfId="0" applyFill="1" applyBorder="1"/>
    <xf numFmtId="0" fontId="0" fillId="14" borderId="1" xfId="0" applyFill="1" applyBorder="1" applyAlignment="1">
      <alignment horizontal="right"/>
    </xf>
    <xf numFmtId="0" fontId="0" fillId="11" borderId="1" xfId="0" applyFill="1" applyBorder="1"/>
    <xf numFmtId="0" fontId="0" fillId="15" borderId="1" xfId="0" applyFill="1" applyBorder="1"/>
    <xf numFmtId="49" fontId="1" fillId="16" borderId="0" xfId="0" applyNumberFormat="1" applyFont="1" applyFill="1" applyAlignment="1">
      <alignment vertical="top" wrapText="1"/>
    </xf>
    <xf numFmtId="49" fontId="0" fillId="16" borderId="0" xfId="0" applyNumberFormat="1" applyFill="1" applyAlignment="1">
      <alignment vertical="top" wrapText="1"/>
    </xf>
    <xf numFmtId="0" fontId="0" fillId="16" borderId="0" xfId="0" applyFill="1" applyAlignment="1">
      <alignment vertical="top" wrapText="1"/>
    </xf>
    <xf numFmtId="49" fontId="1" fillId="17" borderId="0" xfId="0" applyNumberFormat="1" applyFont="1" applyFill="1" applyAlignment="1">
      <alignment vertical="top" wrapText="1"/>
    </xf>
    <xf numFmtId="49" fontId="1" fillId="12" borderId="0" xfId="0" applyNumberFormat="1" applyFont="1" applyFill="1" applyAlignment="1">
      <alignment vertical="top" wrapText="1"/>
    </xf>
    <xf numFmtId="49" fontId="0" fillId="12" borderId="0" xfId="0" applyNumberFormat="1" applyFill="1" applyAlignment="1">
      <alignment vertical="top" wrapText="1"/>
    </xf>
    <xf numFmtId="0" fontId="0" fillId="12" borderId="0" xfId="0" applyFill="1" applyAlignment="1">
      <alignment vertical="top" wrapText="1"/>
    </xf>
    <xf numFmtId="49" fontId="21" fillId="16" borderId="0" xfId="0" applyNumberFormat="1" applyFont="1" applyFill="1" applyAlignment="1">
      <alignment vertical="top" wrapText="1"/>
    </xf>
    <xf numFmtId="49" fontId="21" fillId="2" borderId="0" xfId="0" applyNumberFormat="1" applyFont="1" applyFill="1" applyAlignment="1">
      <alignment vertical="top" wrapText="1"/>
    </xf>
    <xf numFmtId="49" fontId="0" fillId="2" borderId="0" xfId="0" applyNumberFormat="1" applyFill="1" applyAlignment="1">
      <alignment vertical="top" wrapText="1"/>
    </xf>
    <xf numFmtId="0" fontId="3" fillId="4" borderId="10" xfId="0" applyFont="1" applyFill="1" applyBorder="1" applyAlignment="1">
      <alignment wrapText="1"/>
    </xf>
    <xf numFmtId="0" fontId="3" fillId="4" borderId="21" xfId="0" applyFont="1" applyFill="1" applyBorder="1" applyAlignment="1">
      <alignment wrapText="1"/>
    </xf>
    <xf numFmtId="0" fontId="3" fillId="4" borderId="11" xfId="0" applyFont="1" applyFill="1" applyBorder="1" applyAlignment="1">
      <alignment wrapText="1"/>
    </xf>
    <xf numFmtId="0" fontId="3" fillId="4" borderId="24" xfId="0" applyFont="1" applyFill="1" applyBorder="1" applyAlignment="1">
      <alignment wrapText="1"/>
    </xf>
    <xf numFmtId="0" fontId="3" fillId="10" borderId="40" xfId="0" applyFont="1" applyFill="1" applyBorder="1"/>
    <xf numFmtId="0" fontId="0" fillId="10" borderId="21" xfId="0" applyFill="1" applyBorder="1"/>
    <xf numFmtId="0" fontId="1" fillId="4" borderId="6" xfId="0" applyFont="1" applyFill="1" applyBorder="1" applyAlignment="1">
      <alignment wrapText="1"/>
    </xf>
    <xf numFmtId="0" fontId="1" fillId="4" borderId="1" xfId="0" applyFont="1" applyFill="1" applyBorder="1" applyAlignment="1">
      <alignment wrapText="1"/>
    </xf>
    <xf numFmtId="0" fontId="1" fillId="4" borderId="7" xfId="0" applyFont="1" applyFill="1" applyBorder="1" applyAlignment="1">
      <alignment wrapText="1"/>
    </xf>
  </cellXfs>
  <cellStyles count="1">
    <cellStyle name="Standard" xfId="0" builtinId="0"/>
  </cellStyles>
  <dxfs count="3">
    <dxf>
      <fill>
        <patternFill>
          <bgColor indexed="44"/>
        </patternFill>
      </fill>
    </dxf>
    <dxf>
      <fill>
        <patternFill>
          <bgColor indexed="47"/>
        </patternFill>
      </fill>
    </dxf>
    <dxf>
      <fill>
        <patternFill>
          <bgColor indexed="10"/>
        </patternFill>
      </fill>
    </dxf>
  </dxfs>
  <tableStyles count="0" defaultTableStyle="TableStyleMedium9" defaultPivotStyle="PivotStyleLight16"/>
  <colors>
    <mruColors>
      <color rgb="FF00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Leben</a:t>
            </a:r>
            <a:r>
              <a:rPr lang="de-CH" baseline="0"/>
              <a:t> Sie allein im Haushalt?</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B9-4C4C-8792-6EA31187EF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B9-4C4C-8792-6EA31187EF3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'Ja-Nein'!$A$4:$A$5</c:f>
              <c:strCache>
                <c:ptCount val="2"/>
                <c:pt idx="0">
                  <c:v>JA</c:v>
                </c:pt>
                <c:pt idx="1">
                  <c:v>NEIN</c:v>
                </c:pt>
              </c:strCache>
            </c:strRef>
          </c:cat>
          <c:val>
            <c:numRef>
              <c:f>'Ja-Nein'!$B$4:$B$5</c:f>
              <c:numCache>
                <c:formatCode>General</c:formatCode>
                <c:ptCount val="2"/>
                <c:pt idx="0">
                  <c:v>7</c:v>
                </c:pt>
                <c:pt idx="1">
                  <c:v>8</c:v>
                </c:pt>
              </c:numCache>
            </c:numRef>
          </c:val>
          <c:extLst>
            <c:ext xmlns:c16="http://schemas.microsoft.com/office/drawing/2014/chart" uri="{C3380CC4-5D6E-409C-BE32-E72D297353CC}">
              <c16:uniqueId val="{00000000-0D16-48F3-9F83-1F11E68B5E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Verdienst in Abhängigkeit des Alters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5170208987034514"/>
          <c:y val="0.17171296296296296"/>
          <c:w val="0.80930041639531902"/>
          <c:h val="0.69028664859515521"/>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29917510311211098"/>
                  <c:y val="4.4925634295713036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Regression!$A$5:$A$32</c:f>
              <c:numCache>
                <c:formatCode>General</c:formatCode>
                <c:ptCount val="28"/>
                <c:pt idx="0">
                  <c:v>20</c:v>
                </c:pt>
                <c:pt idx="1">
                  <c:v>23</c:v>
                </c:pt>
                <c:pt idx="2">
                  <c:v>23</c:v>
                </c:pt>
                <c:pt idx="3">
                  <c:v>25</c:v>
                </c:pt>
                <c:pt idx="4">
                  <c:v>26</c:v>
                </c:pt>
                <c:pt idx="5">
                  <c:v>28</c:v>
                </c:pt>
                <c:pt idx="6">
                  <c:v>28</c:v>
                </c:pt>
                <c:pt idx="7">
                  <c:v>31</c:v>
                </c:pt>
                <c:pt idx="8">
                  <c:v>33</c:v>
                </c:pt>
                <c:pt idx="9">
                  <c:v>37</c:v>
                </c:pt>
                <c:pt idx="10">
                  <c:v>37</c:v>
                </c:pt>
                <c:pt idx="11">
                  <c:v>38</c:v>
                </c:pt>
                <c:pt idx="12">
                  <c:v>39</c:v>
                </c:pt>
                <c:pt idx="13">
                  <c:v>39</c:v>
                </c:pt>
                <c:pt idx="14">
                  <c:v>40</c:v>
                </c:pt>
                <c:pt idx="15">
                  <c:v>42</c:v>
                </c:pt>
                <c:pt idx="16">
                  <c:v>44</c:v>
                </c:pt>
                <c:pt idx="17">
                  <c:v>44</c:v>
                </c:pt>
                <c:pt idx="18">
                  <c:v>45</c:v>
                </c:pt>
                <c:pt idx="19">
                  <c:v>46</c:v>
                </c:pt>
                <c:pt idx="20">
                  <c:v>49</c:v>
                </c:pt>
                <c:pt idx="21">
                  <c:v>50</c:v>
                </c:pt>
                <c:pt idx="22">
                  <c:v>52</c:v>
                </c:pt>
                <c:pt idx="23">
                  <c:v>54</c:v>
                </c:pt>
                <c:pt idx="24">
                  <c:v>55</c:v>
                </c:pt>
                <c:pt idx="25">
                  <c:v>57</c:v>
                </c:pt>
                <c:pt idx="26">
                  <c:v>58</c:v>
                </c:pt>
                <c:pt idx="27">
                  <c:v>62</c:v>
                </c:pt>
              </c:numCache>
            </c:numRef>
          </c:xVal>
          <c:yVal>
            <c:numRef>
              <c:f>Regression!$B$5:$B$32</c:f>
              <c:numCache>
                <c:formatCode>General</c:formatCode>
                <c:ptCount val="28"/>
                <c:pt idx="0">
                  <c:v>67</c:v>
                </c:pt>
                <c:pt idx="1">
                  <c:v>45</c:v>
                </c:pt>
                <c:pt idx="2">
                  <c:v>60</c:v>
                </c:pt>
                <c:pt idx="3">
                  <c:v>85</c:v>
                </c:pt>
                <c:pt idx="4">
                  <c:v>45</c:v>
                </c:pt>
                <c:pt idx="5">
                  <c:v>90</c:v>
                </c:pt>
                <c:pt idx="6">
                  <c:v>80</c:v>
                </c:pt>
                <c:pt idx="7">
                  <c:v>95</c:v>
                </c:pt>
                <c:pt idx="8">
                  <c:v>90</c:v>
                </c:pt>
                <c:pt idx="9">
                  <c:v>90</c:v>
                </c:pt>
                <c:pt idx="10">
                  <c:v>80</c:v>
                </c:pt>
                <c:pt idx="11">
                  <c:v>60</c:v>
                </c:pt>
                <c:pt idx="12">
                  <c:v>120</c:v>
                </c:pt>
                <c:pt idx="13">
                  <c:v>85</c:v>
                </c:pt>
                <c:pt idx="14">
                  <c:v>95</c:v>
                </c:pt>
                <c:pt idx="15">
                  <c:v>120</c:v>
                </c:pt>
                <c:pt idx="16">
                  <c:v>135</c:v>
                </c:pt>
                <c:pt idx="17">
                  <c:v>110</c:v>
                </c:pt>
                <c:pt idx="18">
                  <c:v>120</c:v>
                </c:pt>
                <c:pt idx="19">
                  <c:v>140</c:v>
                </c:pt>
                <c:pt idx="20">
                  <c:v>180</c:v>
                </c:pt>
                <c:pt idx="21">
                  <c:v>170</c:v>
                </c:pt>
                <c:pt idx="22">
                  <c:v>135</c:v>
                </c:pt>
                <c:pt idx="23">
                  <c:v>150</c:v>
                </c:pt>
                <c:pt idx="24">
                  <c:v>180</c:v>
                </c:pt>
                <c:pt idx="25">
                  <c:v>145</c:v>
                </c:pt>
                <c:pt idx="26">
                  <c:v>110</c:v>
                </c:pt>
                <c:pt idx="27">
                  <c:v>95</c:v>
                </c:pt>
              </c:numCache>
            </c:numRef>
          </c:yVal>
          <c:smooth val="0"/>
          <c:extLst>
            <c:ext xmlns:c16="http://schemas.microsoft.com/office/drawing/2014/chart" uri="{C3380CC4-5D6E-409C-BE32-E72D297353CC}">
              <c16:uniqueId val="{00000000-A8E6-457F-BB52-DBF684DA3E67}"/>
            </c:ext>
          </c:extLst>
        </c:ser>
        <c:dLbls>
          <c:showLegendKey val="0"/>
          <c:showVal val="0"/>
          <c:showCatName val="0"/>
          <c:showSerName val="0"/>
          <c:showPercent val="0"/>
          <c:showBubbleSize val="0"/>
        </c:dLbls>
        <c:axId val="687999376"/>
        <c:axId val="687987856"/>
      </c:scatterChart>
      <c:valAx>
        <c:axId val="687999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Alter (Jahre)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7987856"/>
        <c:crosses val="autoZero"/>
        <c:crossBetween val="midCat"/>
      </c:valAx>
      <c:valAx>
        <c:axId val="68798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Verdienst in 1000 Fr.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79993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Exponentielles Wachstum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7924759405074364"/>
          <c:y val="0.17171296296296296"/>
          <c:w val="0.7775301837270342"/>
          <c:h val="0.62687058348475666"/>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'Nichtlineare Regr'!$A$5:$A$14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'Nichtlineare Regr'!$B$5:$B$14</c:f>
              <c:numCache>
                <c:formatCode>General</c:formatCode>
                <c:ptCount val="10"/>
                <c:pt idx="0">
                  <c:v>7</c:v>
                </c:pt>
                <c:pt idx="1">
                  <c:v>15</c:v>
                </c:pt>
                <c:pt idx="2">
                  <c:v>16</c:v>
                </c:pt>
                <c:pt idx="3">
                  <c:v>35</c:v>
                </c:pt>
                <c:pt idx="4">
                  <c:v>40</c:v>
                </c:pt>
                <c:pt idx="5">
                  <c:v>72</c:v>
                </c:pt>
                <c:pt idx="6">
                  <c:v>89</c:v>
                </c:pt>
                <c:pt idx="7">
                  <c:v>156</c:v>
                </c:pt>
                <c:pt idx="8">
                  <c:v>205</c:v>
                </c:pt>
                <c:pt idx="9">
                  <c:v>300</c:v>
                </c:pt>
              </c:numCache>
            </c:numRef>
          </c:yVal>
          <c:smooth val="0"/>
          <c:extLst>
            <c:ext xmlns:c16="http://schemas.microsoft.com/office/drawing/2014/chart" uri="{C3380CC4-5D6E-409C-BE32-E72D297353CC}">
              <c16:uniqueId val="{00000000-97D6-45CC-A2C3-013A121029F9}"/>
            </c:ext>
          </c:extLst>
        </c:ser>
        <c:dLbls>
          <c:showLegendKey val="0"/>
          <c:showVal val="0"/>
          <c:showCatName val="0"/>
          <c:showSerName val="0"/>
          <c:showPercent val="0"/>
          <c:showBubbleSize val="0"/>
        </c:dLbls>
        <c:axId val="788173568"/>
        <c:axId val="858305760"/>
      </c:scatterChart>
      <c:valAx>
        <c:axId val="7881735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Zeit (Tage)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58305760"/>
        <c:crosses val="autoZero"/>
        <c:crossBetween val="midCat"/>
      </c:valAx>
      <c:valAx>
        <c:axId val="858305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Bestand 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881735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Logarithmischer Zusammenhang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4713648293963255"/>
          <c:y val="0.17171296296296296"/>
          <c:w val="0.80964129483814529"/>
          <c:h val="0.68385061242344702"/>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forward val="2"/>
            <c:dispRSqr val="1"/>
            <c:dispEq val="1"/>
            <c:trendlineLbl>
              <c:layout>
                <c:manualLayout>
                  <c:x val="-0.25261482939632546"/>
                  <c:y val="4.2129629629629626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rendlineLbl>
          </c:trendline>
          <c:xVal>
            <c:numRef>
              <c:f>'Nichtlineare Regr'!$A$24:$A$33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'Nichtlineare Regr'!$B$24:$B$33</c:f>
              <c:numCache>
                <c:formatCode>General</c:formatCode>
                <c:ptCount val="10"/>
                <c:pt idx="0">
                  <c:v>1</c:v>
                </c:pt>
                <c:pt idx="1">
                  <c:v>18</c:v>
                </c:pt>
                <c:pt idx="2">
                  <c:v>20</c:v>
                </c:pt>
                <c:pt idx="3">
                  <c:v>33</c:v>
                </c:pt>
                <c:pt idx="4">
                  <c:v>33</c:v>
                </c:pt>
                <c:pt idx="5">
                  <c:v>39</c:v>
                </c:pt>
                <c:pt idx="6">
                  <c:v>48</c:v>
                </c:pt>
                <c:pt idx="7">
                  <c:v>45</c:v>
                </c:pt>
                <c:pt idx="8">
                  <c:v>53</c:v>
                </c:pt>
                <c:pt idx="9">
                  <c:v>50</c:v>
                </c:pt>
              </c:numCache>
            </c:numRef>
          </c:yVal>
          <c:smooth val="0"/>
          <c:extLst>
            <c:ext xmlns:c16="http://schemas.microsoft.com/office/drawing/2014/chart" uri="{C3380CC4-5D6E-409C-BE32-E72D297353CC}">
              <c16:uniqueId val="{00000000-DE6B-4AA9-9345-DD9DE8BD7BD8}"/>
            </c:ext>
          </c:extLst>
        </c:ser>
        <c:dLbls>
          <c:showLegendKey val="0"/>
          <c:showVal val="0"/>
          <c:showCatName val="0"/>
          <c:showSerName val="0"/>
          <c:showPercent val="0"/>
          <c:showBubbleSize val="0"/>
        </c:dLbls>
        <c:axId val="687988336"/>
        <c:axId val="687992176"/>
      </c:scatterChart>
      <c:valAx>
        <c:axId val="687988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Zeit (Stunden)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7992176"/>
        <c:crosses val="autoZero"/>
        <c:crossBetween val="midCat"/>
      </c:valAx>
      <c:valAx>
        <c:axId val="68799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Bestand N(t)</a:t>
                </a:r>
              </a:p>
            </c:rich>
          </c:tx>
          <c:layout>
            <c:manualLayout>
              <c:xMode val="edge"/>
              <c:yMode val="edge"/>
              <c:x val="3.8319335083114608E-2"/>
              <c:y val="0.353800306211723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79883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'Ja-Nein'!$A$4</c:f>
              <c:strCache>
                <c:ptCount val="1"/>
                <c:pt idx="0">
                  <c:v>JA</c:v>
                </c:pt>
              </c:strCache>
            </c:strRef>
          </c:tx>
          <c:spPr>
            <a:solidFill>
              <a:schemeClr val="accent1"/>
            </a:solidFill>
            <a:ln>
              <a:noFill/>
            </a:ln>
            <a:effectLst/>
          </c:spPr>
          <c:invertIfNegative val="0"/>
          <c:cat>
            <c:strRef>
              <c:f>'Ja-Nein'!$B$3:$D$3</c:f>
              <c:strCache>
                <c:ptCount val="3"/>
                <c:pt idx="0">
                  <c:v>Leben Sie allein im Haushalt?</c:v>
                </c:pt>
                <c:pt idx="1">
                  <c:v>Haben Sie einen Fernseher?</c:v>
                </c:pt>
                <c:pt idx="2">
                  <c:v>Alleine &amp; Fernseher</c:v>
                </c:pt>
              </c:strCache>
            </c:strRef>
          </c:cat>
          <c:val>
            <c:numRef>
              <c:f>'Ja-Nein'!$B$4:$D$4</c:f>
              <c:numCache>
                <c:formatCode>General</c:formatCode>
                <c:ptCount val="3"/>
                <c:pt idx="0">
                  <c:v>7</c:v>
                </c:pt>
                <c:pt idx="1">
                  <c:v>10</c:v>
                </c:pt>
                <c:pt idx="2">
                  <c:v>5</c:v>
                </c:pt>
              </c:numCache>
            </c:numRef>
          </c:val>
          <c:extLst>
            <c:ext xmlns:c16="http://schemas.microsoft.com/office/drawing/2014/chart" uri="{C3380CC4-5D6E-409C-BE32-E72D297353CC}">
              <c16:uniqueId val="{00000000-C8FA-4F2F-BA11-49FB5C97BE00}"/>
            </c:ext>
          </c:extLst>
        </c:ser>
        <c:ser>
          <c:idx val="1"/>
          <c:order val="1"/>
          <c:tx>
            <c:strRef>
              <c:f>'Ja-Nein'!$A$5</c:f>
              <c:strCache>
                <c:ptCount val="1"/>
                <c:pt idx="0">
                  <c:v>NEIN</c:v>
                </c:pt>
              </c:strCache>
            </c:strRef>
          </c:tx>
          <c:spPr>
            <a:solidFill>
              <a:schemeClr val="accent2"/>
            </a:solidFill>
            <a:ln>
              <a:noFill/>
            </a:ln>
            <a:effectLst/>
          </c:spPr>
          <c:invertIfNegative val="0"/>
          <c:cat>
            <c:strRef>
              <c:f>'Ja-Nein'!$B$3:$D$3</c:f>
              <c:strCache>
                <c:ptCount val="3"/>
                <c:pt idx="0">
                  <c:v>Leben Sie allein im Haushalt?</c:v>
                </c:pt>
                <c:pt idx="1">
                  <c:v>Haben Sie einen Fernseher?</c:v>
                </c:pt>
                <c:pt idx="2">
                  <c:v>Alleine &amp; Fernseher</c:v>
                </c:pt>
              </c:strCache>
            </c:strRef>
          </c:cat>
          <c:val>
            <c:numRef>
              <c:f>'Ja-Nein'!$B$5:$D$5</c:f>
              <c:numCache>
                <c:formatCode>General</c:formatCode>
                <c:ptCount val="3"/>
                <c:pt idx="0">
                  <c:v>8</c:v>
                </c:pt>
                <c:pt idx="1">
                  <c:v>5</c:v>
                </c:pt>
                <c:pt idx="2">
                  <c:v>10</c:v>
                </c:pt>
              </c:numCache>
            </c:numRef>
          </c:val>
          <c:extLst>
            <c:ext xmlns:c16="http://schemas.microsoft.com/office/drawing/2014/chart" uri="{C3380CC4-5D6E-409C-BE32-E72D297353CC}">
              <c16:uniqueId val="{00000001-C8FA-4F2F-BA11-49FB5C97BE00}"/>
            </c:ext>
          </c:extLst>
        </c:ser>
        <c:dLbls>
          <c:showLegendKey val="0"/>
          <c:showVal val="0"/>
          <c:showCatName val="0"/>
          <c:showSerName val="0"/>
          <c:showPercent val="0"/>
          <c:showBubbleSize val="0"/>
        </c:dLbls>
        <c:gapWidth val="150"/>
        <c:overlap val="100"/>
        <c:axId val="1108547280"/>
        <c:axId val="1108548240"/>
      </c:barChart>
      <c:catAx>
        <c:axId val="1108547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08548240"/>
        <c:crosses val="autoZero"/>
        <c:auto val="1"/>
        <c:lblAlgn val="ctr"/>
        <c:lblOffset val="100"/>
        <c:noMultiLvlLbl val="0"/>
      </c:catAx>
      <c:valAx>
        <c:axId val="110854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0854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Welches Produkt bevorzugen Sie?</a:t>
            </a:r>
          </a:p>
        </c:rich>
      </c:tx>
      <c:overlay val="0"/>
      <c:spPr>
        <a:noFill/>
        <a:ln>
          <a:noFill/>
        </a:ln>
        <a:effectLst/>
      </c:spPr>
    </c:title>
    <c:autoTitleDeleted val="0"/>
    <c:plotArea>
      <c:layout>
        <c:manualLayout>
          <c:layoutTarget val="inner"/>
          <c:xMode val="edge"/>
          <c:yMode val="edge"/>
          <c:x val="0.25690529308836396"/>
          <c:y val="0.13870078740157479"/>
          <c:w val="0.45325349956255462"/>
          <c:h val="0.75542249927092442"/>
        </c:manualLayout>
      </c:layout>
      <c:pieChart>
        <c:varyColors val="1"/>
        <c:ser>
          <c:idx val="0"/>
          <c:order val="0"/>
          <c:tx>
            <c:strRef>
              <c:f>Einfachauswahl!$B$3</c:f>
              <c:strCache>
                <c:ptCount val="1"/>
                <c:pt idx="0">
                  <c:v>Welches Produkt bevorzugen Sie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111E-4568-AD06-6DA7BF8C9C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111E-4568-AD06-6DA7BF8C9C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111E-4568-AD06-6DA7BF8C9C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111E-4568-AD06-6DA7BF8C9C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111E-4568-AD06-6DA7BF8C9CF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Einfachauswahl!$B$4:$F$4</c:f>
              <c:strCache>
                <c:ptCount val="5"/>
                <c:pt idx="0">
                  <c:v>A</c:v>
                </c:pt>
                <c:pt idx="1">
                  <c:v>B</c:v>
                </c:pt>
                <c:pt idx="2">
                  <c:v>C</c:v>
                </c:pt>
                <c:pt idx="3">
                  <c:v>D</c:v>
                </c:pt>
                <c:pt idx="4">
                  <c:v>E</c:v>
                </c:pt>
              </c:strCache>
            </c:strRef>
          </c:cat>
          <c:val>
            <c:numRef>
              <c:f>Einfachauswahl!$B$5:$F$5</c:f>
              <c:numCache>
                <c:formatCode>General</c:formatCode>
                <c:ptCount val="5"/>
                <c:pt idx="0">
                  <c:v>20</c:v>
                </c:pt>
                <c:pt idx="1">
                  <c:v>23.333333333333332</c:v>
                </c:pt>
                <c:pt idx="2">
                  <c:v>33.333333333333329</c:v>
                </c:pt>
                <c:pt idx="3">
                  <c:v>10</c:v>
                </c:pt>
                <c:pt idx="4">
                  <c:v>13.333333333333334</c:v>
                </c:pt>
              </c:numCache>
            </c:numRef>
          </c:val>
          <c:extLst>
            <c:ext xmlns:c16="http://schemas.microsoft.com/office/drawing/2014/chart" uri="{C3380CC4-5D6E-409C-BE32-E72D297353CC}">
              <c16:uniqueId val="{00000005-111E-4568-AD06-6DA7BF8C9CF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150832580353689"/>
          <c:y val="0.23521216097987752"/>
          <c:w val="6.7915322060152272E-2"/>
          <c:h val="0.44665901137357833"/>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Welches Produkt bevorzugen Sie?</a:t>
            </a:r>
          </a:p>
        </c:rich>
      </c:tx>
      <c:layout>
        <c:manualLayout>
          <c:xMode val="edge"/>
          <c:yMode val="edge"/>
          <c:x val="0.37598600174978131"/>
          <c:y val="3.2407407407407406E-2"/>
        </c:manualLayout>
      </c:layout>
      <c:overlay val="0"/>
      <c:spPr>
        <a:noFill/>
        <a:ln>
          <a:noFill/>
        </a:ln>
        <a:effectLst/>
      </c:spPr>
    </c:title>
    <c:autoTitleDeleted val="0"/>
    <c:plotArea>
      <c:layout>
        <c:manualLayout>
          <c:layoutTarget val="inner"/>
          <c:xMode val="edge"/>
          <c:yMode val="edge"/>
          <c:x val="0.18046981627296591"/>
          <c:y val="0.17171296296296296"/>
          <c:w val="0.78897462817147868"/>
          <c:h val="0.72088764946048411"/>
        </c:manualLayout>
      </c:layout>
      <c:barChart>
        <c:barDir val="col"/>
        <c:grouping val="clustered"/>
        <c:varyColors val="0"/>
        <c:ser>
          <c:idx val="0"/>
          <c:order val="0"/>
          <c:spPr>
            <a:solidFill>
              <a:schemeClr val="accent3">
                <a:lumMod val="50000"/>
              </a:schemeClr>
            </a:solidFill>
            <a:ln>
              <a:noFill/>
            </a:ln>
            <a:effectLst/>
          </c:spPr>
          <c:invertIfNegative val="0"/>
          <c:cat>
            <c:strRef>
              <c:f>Einfachauswahl!$B$4:$F$4</c:f>
              <c:strCache>
                <c:ptCount val="5"/>
                <c:pt idx="0">
                  <c:v>A</c:v>
                </c:pt>
                <c:pt idx="1">
                  <c:v>B</c:v>
                </c:pt>
                <c:pt idx="2">
                  <c:v>C</c:v>
                </c:pt>
                <c:pt idx="3">
                  <c:v>D</c:v>
                </c:pt>
                <c:pt idx="4">
                  <c:v>E</c:v>
                </c:pt>
              </c:strCache>
            </c:strRef>
          </c:cat>
          <c:val>
            <c:numRef>
              <c:f>Einfachauswahl!$B$5:$F$5</c:f>
              <c:numCache>
                <c:formatCode>General</c:formatCode>
                <c:ptCount val="5"/>
                <c:pt idx="0">
                  <c:v>20</c:v>
                </c:pt>
                <c:pt idx="1">
                  <c:v>23.333333333333332</c:v>
                </c:pt>
                <c:pt idx="2">
                  <c:v>33.333333333333329</c:v>
                </c:pt>
                <c:pt idx="3">
                  <c:v>10</c:v>
                </c:pt>
                <c:pt idx="4">
                  <c:v>13.333333333333334</c:v>
                </c:pt>
              </c:numCache>
            </c:numRef>
          </c:val>
          <c:extLst>
            <c:ext xmlns:c16="http://schemas.microsoft.com/office/drawing/2014/chart" uri="{C3380CC4-5D6E-409C-BE32-E72D297353CC}">
              <c16:uniqueId val="{00000000-E38B-4B6A-832C-76DEE6730FFC}"/>
            </c:ext>
          </c:extLst>
        </c:ser>
        <c:dLbls>
          <c:showLegendKey val="0"/>
          <c:showVal val="0"/>
          <c:showCatName val="0"/>
          <c:showSerName val="0"/>
          <c:showPercent val="0"/>
          <c:showBubbleSize val="0"/>
        </c:dLbls>
        <c:gapWidth val="219"/>
        <c:overlap val="-27"/>
        <c:axId val="1943006112"/>
        <c:axId val="1"/>
      </c:barChart>
      <c:catAx>
        <c:axId val="194300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accent3">
                  <a:lumMod val="60000"/>
                  <a:lumOff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43006112"/>
        <c:crosses val="autoZero"/>
        <c:crossBetween val="between"/>
      </c:valAx>
      <c:spPr>
        <a:solidFill>
          <a:schemeClr val="accent3">
            <a:lumMod val="40000"/>
            <a:lumOff val="6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345305715378158"/>
          <c:y val="0.17171296296296296"/>
          <c:w val="0.80753276245112304"/>
          <c:h val="0.69707817772778402"/>
        </c:manualLayout>
      </c:layout>
      <c:barChart>
        <c:barDir val="col"/>
        <c:grouping val="clustered"/>
        <c:varyColors val="0"/>
        <c:ser>
          <c:idx val="0"/>
          <c:order val="0"/>
          <c:tx>
            <c:strRef>
              <c:f>Mehrfachauswahl!$B$3</c:f>
              <c:strCache>
                <c:ptCount val="1"/>
                <c:pt idx="0">
                  <c:v>Welche Produkte benutzen Sie?</c:v>
                </c:pt>
              </c:strCache>
            </c:strRef>
          </c:tx>
          <c:spPr>
            <a:solidFill>
              <a:schemeClr val="accent1"/>
            </a:solidFill>
            <a:ln>
              <a:noFill/>
            </a:ln>
            <a:effectLst/>
          </c:spPr>
          <c:invertIfNegative val="0"/>
          <c:cat>
            <c:strRef>
              <c:f>Mehrfachauswahl!$B$4:$F$4</c:f>
              <c:strCache>
                <c:ptCount val="5"/>
                <c:pt idx="0">
                  <c:v>A</c:v>
                </c:pt>
                <c:pt idx="1">
                  <c:v>B</c:v>
                </c:pt>
                <c:pt idx="2">
                  <c:v>C</c:v>
                </c:pt>
                <c:pt idx="3">
                  <c:v>D</c:v>
                </c:pt>
                <c:pt idx="4">
                  <c:v>E</c:v>
                </c:pt>
              </c:strCache>
            </c:strRef>
          </c:cat>
          <c:val>
            <c:numRef>
              <c:f>Mehrfachauswahl!$B$5:$F$5</c:f>
              <c:numCache>
                <c:formatCode>General</c:formatCode>
                <c:ptCount val="5"/>
                <c:pt idx="0">
                  <c:v>53.333333333333336</c:v>
                </c:pt>
                <c:pt idx="1">
                  <c:v>60</c:v>
                </c:pt>
                <c:pt idx="2">
                  <c:v>53.333333333333336</c:v>
                </c:pt>
                <c:pt idx="3">
                  <c:v>40</c:v>
                </c:pt>
                <c:pt idx="4">
                  <c:v>26.666666666666668</c:v>
                </c:pt>
              </c:numCache>
            </c:numRef>
          </c:val>
          <c:extLst>
            <c:ext xmlns:c16="http://schemas.microsoft.com/office/drawing/2014/chart" uri="{C3380CC4-5D6E-409C-BE32-E72D297353CC}">
              <c16:uniqueId val="{00000000-B0D4-485C-A1F7-0B9A981975EE}"/>
            </c:ext>
          </c:extLst>
        </c:ser>
        <c:dLbls>
          <c:showLegendKey val="0"/>
          <c:showVal val="0"/>
          <c:showCatName val="0"/>
          <c:showSerName val="0"/>
          <c:showPercent val="0"/>
          <c:showBubbleSize val="0"/>
        </c:dLbls>
        <c:gapWidth val="219"/>
        <c:overlap val="-27"/>
        <c:axId val="700467936"/>
        <c:axId val="698366880"/>
      </c:barChart>
      <c:catAx>
        <c:axId val="7004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698366880"/>
        <c:crosses val="autoZero"/>
        <c:auto val="1"/>
        <c:lblAlgn val="ctr"/>
        <c:lblOffset val="100"/>
        <c:noMultiLvlLbl val="0"/>
      </c:catAx>
      <c:valAx>
        <c:axId val="698366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0467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2767909853923382"/>
          <c:y val="0.16245370370370371"/>
          <c:w val="0.77232090146076615"/>
          <c:h val="0.72088764946048411"/>
        </c:manualLayout>
      </c:layout>
      <c:barChart>
        <c:barDir val="col"/>
        <c:grouping val="clustered"/>
        <c:varyColors val="0"/>
        <c:ser>
          <c:idx val="0"/>
          <c:order val="0"/>
          <c:tx>
            <c:strRef>
              <c:f>Mehrfachauswahl!$G$3</c:f>
              <c:strCache>
                <c:ptCount val="1"/>
                <c:pt idx="0">
                  <c:v>Kombinationen</c:v>
                </c:pt>
              </c:strCache>
            </c:strRef>
          </c:tx>
          <c:spPr>
            <a:solidFill>
              <a:schemeClr val="accent1"/>
            </a:solidFill>
            <a:ln>
              <a:noFill/>
            </a:ln>
            <a:effectLst/>
          </c:spPr>
          <c:invertIfNegative val="0"/>
          <c:cat>
            <c:strRef>
              <c:f>Mehrfachauswahl!$G$4:$J$4</c:f>
              <c:strCache>
                <c:ptCount val="4"/>
                <c:pt idx="0">
                  <c:v>A und B</c:v>
                </c:pt>
                <c:pt idx="1">
                  <c:v>C oder D</c:v>
                </c:pt>
                <c:pt idx="2">
                  <c:v>nicht D, E</c:v>
                </c:pt>
                <c:pt idx="3">
                  <c:v>nur B</c:v>
                </c:pt>
              </c:strCache>
            </c:strRef>
          </c:cat>
          <c:val>
            <c:numRef>
              <c:f>Mehrfachauswahl!$G$5:$J$5</c:f>
              <c:numCache>
                <c:formatCode>0.0</c:formatCode>
                <c:ptCount val="4"/>
                <c:pt idx="0">
                  <c:v>26.666666666666668</c:v>
                </c:pt>
                <c:pt idx="1">
                  <c:v>80</c:v>
                </c:pt>
                <c:pt idx="2">
                  <c:v>53.333333333333336</c:v>
                </c:pt>
                <c:pt idx="3">
                  <c:v>6.666666666666667</c:v>
                </c:pt>
              </c:numCache>
            </c:numRef>
          </c:val>
          <c:extLst>
            <c:ext xmlns:c16="http://schemas.microsoft.com/office/drawing/2014/chart" uri="{C3380CC4-5D6E-409C-BE32-E72D297353CC}">
              <c16:uniqueId val="{00000000-C092-4A6B-BDCB-6D97A002D16D}"/>
            </c:ext>
          </c:extLst>
        </c:ser>
        <c:dLbls>
          <c:showLegendKey val="0"/>
          <c:showVal val="0"/>
          <c:showCatName val="0"/>
          <c:showSerName val="0"/>
          <c:showPercent val="0"/>
          <c:showBubbleSize val="0"/>
        </c:dLbls>
        <c:gapWidth val="219"/>
        <c:overlap val="-27"/>
        <c:axId val="836657888"/>
        <c:axId val="623789472"/>
      </c:barChart>
      <c:catAx>
        <c:axId val="83665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3789472"/>
        <c:crosses val="autoZero"/>
        <c:auto val="1"/>
        <c:lblAlgn val="ctr"/>
        <c:lblOffset val="100"/>
        <c:noMultiLvlLbl val="0"/>
      </c:catAx>
      <c:valAx>
        <c:axId val="623789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3665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466778652668412"/>
          <c:y val="3.7162162162162164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2266698611194306"/>
          <c:y val="0.19256756756756768"/>
          <c:w val="0.84000218750569666"/>
          <c:h val="0.66891891891891941"/>
        </c:manualLayout>
      </c:layout>
      <c:barChart>
        <c:barDir val="col"/>
        <c:grouping val="clustered"/>
        <c:varyColors val="0"/>
        <c:ser>
          <c:idx val="0"/>
          <c:order val="0"/>
          <c:tx>
            <c:strRef>
              <c:f>Bewertung!$A$5</c:f>
              <c:strCache>
                <c:ptCount val="1"/>
                <c:pt idx="0">
                  <c:v>AM</c:v>
                </c:pt>
              </c:strCache>
            </c:strRef>
          </c:tx>
          <c:spPr>
            <a:solidFill>
              <a:srgbClr val="9999FF"/>
            </a:solidFill>
            <a:ln w="12700">
              <a:solidFill>
                <a:srgbClr val="000000"/>
              </a:solidFill>
              <a:prstDash val="solid"/>
            </a:ln>
          </c:spPr>
          <c:invertIfNegative val="0"/>
          <c:errBars>
            <c:errBarType val="both"/>
            <c:errValType val="cust"/>
            <c:noEndCap val="0"/>
            <c:plus>
              <c:numRef>
                <c:f>Bewertung!$B$6:$F$6</c:f>
                <c:numCache>
                  <c:formatCode>General</c:formatCode>
                  <c:ptCount val="5"/>
                  <c:pt idx="0">
                    <c:v>0.2581988897471611</c:v>
                  </c:pt>
                  <c:pt idx="1">
                    <c:v>0.56061191058138848</c:v>
                  </c:pt>
                  <c:pt idx="2">
                    <c:v>0.98164981721404265</c:v>
                  </c:pt>
                  <c:pt idx="3">
                    <c:v>0.46291004988627571</c:v>
                  </c:pt>
                  <c:pt idx="4">
                    <c:v>0.49354811679282429</c:v>
                  </c:pt>
                </c:numCache>
              </c:numRef>
            </c:plus>
            <c:minus>
              <c:numRef>
                <c:f>Bewertung!$B$6:$F$6</c:f>
                <c:numCache>
                  <c:formatCode>General</c:formatCode>
                  <c:ptCount val="5"/>
                  <c:pt idx="0">
                    <c:v>0.2581988897471611</c:v>
                  </c:pt>
                  <c:pt idx="1">
                    <c:v>0.56061191058138848</c:v>
                  </c:pt>
                  <c:pt idx="2">
                    <c:v>0.98164981721404265</c:v>
                  </c:pt>
                  <c:pt idx="3">
                    <c:v>0.46291004988627571</c:v>
                  </c:pt>
                  <c:pt idx="4">
                    <c:v>0.49354811679282429</c:v>
                  </c:pt>
                </c:numCache>
              </c:numRef>
            </c:minus>
            <c:spPr>
              <a:ln w="12700">
                <a:solidFill>
                  <a:srgbClr val="000000"/>
                </a:solidFill>
                <a:prstDash val="solid"/>
              </a:ln>
            </c:spPr>
          </c:errBars>
          <c:cat>
            <c:strRef>
              <c:f>Bewertung!$B$4:$F$4</c:f>
              <c:strCache>
                <c:ptCount val="5"/>
                <c:pt idx="0">
                  <c:v>A</c:v>
                </c:pt>
                <c:pt idx="1">
                  <c:v>B</c:v>
                </c:pt>
                <c:pt idx="2">
                  <c:v>C</c:v>
                </c:pt>
                <c:pt idx="3">
                  <c:v>D</c:v>
                </c:pt>
                <c:pt idx="4">
                  <c:v>E</c:v>
                </c:pt>
              </c:strCache>
            </c:strRef>
          </c:cat>
          <c:val>
            <c:numRef>
              <c:f>Bewertung!$B$5:$F$5</c:f>
              <c:numCache>
                <c:formatCode>0.00</c:formatCode>
                <c:ptCount val="5"/>
                <c:pt idx="0">
                  <c:v>3.9333333333333331</c:v>
                </c:pt>
                <c:pt idx="1">
                  <c:v>2.8</c:v>
                </c:pt>
                <c:pt idx="2">
                  <c:v>2.1818181818181817</c:v>
                </c:pt>
                <c:pt idx="3">
                  <c:v>3.25</c:v>
                </c:pt>
                <c:pt idx="4">
                  <c:v>3.0769230769230771</c:v>
                </c:pt>
              </c:numCache>
            </c:numRef>
          </c:val>
          <c:extLst>
            <c:ext xmlns:c16="http://schemas.microsoft.com/office/drawing/2014/chart" uri="{C3380CC4-5D6E-409C-BE32-E72D297353CC}">
              <c16:uniqueId val="{00000000-E958-499D-A102-3A294F1E14E4}"/>
            </c:ext>
          </c:extLst>
        </c:ser>
        <c:dLbls>
          <c:showLegendKey val="0"/>
          <c:showVal val="0"/>
          <c:showCatName val="0"/>
          <c:showSerName val="0"/>
          <c:showPercent val="0"/>
          <c:showBubbleSize val="0"/>
        </c:dLbls>
        <c:gapWidth val="150"/>
        <c:axId val="1872149632"/>
        <c:axId val="1"/>
      </c:barChart>
      <c:catAx>
        <c:axId val="187214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4"/>
          <c:min val="1"/>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8721496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Bewertung: Häufigkeit</a:t>
            </a:r>
          </a:p>
        </c:rich>
      </c:tx>
      <c:layout>
        <c:manualLayout>
          <c:xMode val="edge"/>
          <c:yMode val="edge"/>
          <c:x val="0.30952464275298924"/>
          <c:y val="3.7037037037037035E-2"/>
        </c:manualLayout>
      </c:layout>
      <c:overlay val="0"/>
      <c:spPr>
        <a:noFill/>
        <a:ln w="25400">
          <a:noFill/>
        </a:ln>
      </c:spPr>
    </c:title>
    <c:autoTitleDeleted val="0"/>
    <c:plotArea>
      <c:layout>
        <c:manualLayout>
          <c:layoutTarget val="inner"/>
          <c:xMode val="edge"/>
          <c:yMode val="edge"/>
          <c:x val="0.1560850593302005"/>
          <c:y val="0.20202086628283578"/>
          <c:w val="0.7275151070475443"/>
          <c:h val="0.65993482985726359"/>
        </c:manualLayout>
      </c:layout>
      <c:barChart>
        <c:barDir val="col"/>
        <c:grouping val="stacked"/>
        <c:varyColors val="0"/>
        <c:ser>
          <c:idx val="0"/>
          <c:order val="0"/>
          <c:tx>
            <c:strRef>
              <c:f>Bewertung!$A$8</c:f>
              <c:strCache>
                <c:ptCount val="1"/>
                <c:pt idx="0">
                  <c:v>1</c:v>
                </c:pt>
              </c:strCache>
            </c:strRef>
          </c:tx>
          <c:spPr>
            <a:solidFill>
              <a:srgbClr val="FF0000"/>
            </a:solidFill>
            <a:ln w="12700">
              <a:solidFill>
                <a:srgbClr val="000000"/>
              </a:solidFill>
              <a:prstDash val="solid"/>
            </a:ln>
          </c:spPr>
          <c:invertIfNegative val="0"/>
          <c:cat>
            <c:strRef>
              <c:f>Bewertung!$B$4:$F$4</c:f>
              <c:strCache>
                <c:ptCount val="5"/>
                <c:pt idx="0">
                  <c:v>A</c:v>
                </c:pt>
                <c:pt idx="1">
                  <c:v>B</c:v>
                </c:pt>
                <c:pt idx="2">
                  <c:v>C</c:v>
                </c:pt>
                <c:pt idx="3">
                  <c:v>D</c:v>
                </c:pt>
                <c:pt idx="4">
                  <c:v>E</c:v>
                </c:pt>
              </c:strCache>
            </c:strRef>
          </c:cat>
          <c:val>
            <c:numRef>
              <c:f>Bewertung!$B$8:$F$8</c:f>
              <c:numCache>
                <c:formatCode>General</c:formatCode>
                <c:ptCount val="5"/>
                <c:pt idx="0">
                  <c:v>0</c:v>
                </c:pt>
                <c:pt idx="1">
                  <c:v>0</c:v>
                </c:pt>
                <c:pt idx="2">
                  <c:v>4</c:v>
                </c:pt>
                <c:pt idx="3">
                  <c:v>0</c:v>
                </c:pt>
                <c:pt idx="4">
                  <c:v>0</c:v>
                </c:pt>
              </c:numCache>
            </c:numRef>
          </c:val>
          <c:extLst>
            <c:ext xmlns:c16="http://schemas.microsoft.com/office/drawing/2014/chart" uri="{C3380CC4-5D6E-409C-BE32-E72D297353CC}">
              <c16:uniqueId val="{00000000-F78F-4CFF-86C6-0B6634843A6A}"/>
            </c:ext>
          </c:extLst>
        </c:ser>
        <c:ser>
          <c:idx val="1"/>
          <c:order val="1"/>
          <c:tx>
            <c:strRef>
              <c:f>Bewertung!$A$9</c:f>
              <c:strCache>
                <c:ptCount val="1"/>
                <c:pt idx="0">
                  <c:v>2</c:v>
                </c:pt>
              </c:strCache>
            </c:strRef>
          </c:tx>
          <c:spPr>
            <a:solidFill>
              <a:srgbClr val="FF6600"/>
            </a:solidFill>
            <a:ln w="12700">
              <a:solidFill>
                <a:srgbClr val="000000"/>
              </a:solidFill>
              <a:prstDash val="solid"/>
            </a:ln>
          </c:spPr>
          <c:invertIfNegative val="0"/>
          <c:cat>
            <c:strRef>
              <c:f>Bewertung!$B$4:$F$4</c:f>
              <c:strCache>
                <c:ptCount val="5"/>
                <c:pt idx="0">
                  <c:v>A</c:v>
                </c:pt>
                <c:pt idx="1">
                  <c:v>B</c:v>
                </c:pt>
                <c:pt idx="2">
                  <c:v>C</c:v>
                </c:pt>
                <c:pt idx="3">
                  <c:v>D</c:v>
                </c:pt>
                <c:pt idx="4">
                  <c:v>E</c:v>
                </c:pt>
              </c:strCache>
            </c:strRef>
          </c:cat>
          <c:val>
            <c:numRef>
              <c:f>Bewertung!$B$9:$F$9</c:f>
              <c:numCache>
                <c:formatCode>General</c:formatCode>
                <c:ptCount val="5"/>
                <c:pt idx="0">
                  <c:v>0</c:v>
                </c:pt>
                <c:pt idx="1">
                  <c:v>4</c:v>
                </c:pt>
                <c:pt idx="2">
                  <c:v>1</c:v>
                </c:pt>
                <c:pt idx="3">
                  <c:v>0</c:v>
                </c:pt>
                <c:pt idx="4">
                  <c:v>1</c:v>
                </c:pt>
              </c:numCache>
            </c:numRef>
          </c:val>
          <c:extLst>
            <c:ext xmlns:c16="http://schemas.microsoft.com/office/drawing/2014/chart" uri="{C3380CC4-5D6E-409C-BE32-E72D297353CC}">
              <c16:uniqueId val="{00000001-F78F-4CFF-86C6-0B6634843A6A}"/>
            </c:ext>
          </c:extLst>
        </c:ser>
        <c:ser>
          <c:idx val="2"/>
          <c:order val="2"/>
          <c:tx>
            <c:strRef>
              <c:f>Bewertung!$A$10</c:f>
              <c:strCache>
                <c:ptCount val="1"/>
                <c:pt idx="0">
                  <c:v>3</c:v>
                </c:pt>
              </c:strCache>
            </c:strRef>
          </c:tx>
          <c:spPr>
            <a:solidFill>
              <a:srgbClr val="00FF00"/>
            </a:solidFill>
            <a:ln w="12700">
              <a:solidFill>
                <a:srgbClr val="000000"/>
              </a:solidFill>
              <a:prstDash val="solid"/>
            </a:ln>
          </c:spPr>
          <c:invertIfNegative val="0"/>
          <c:cat>
            <c:strRef>
              <c:f>Bewertung!$B$4:$F$4</c:f>
              <c:strCache>
                <c:ptCount val="5"/>
                <c:pt idx="0">
                  <c:v>A</c:v>
                </c:pt>
                <c:pt idx="1">
                  <c:v>B</c:v>
                </c:pt>
                <c:pt idx="2">
                  <c:v>C</c:v>
                </c:pt>
                <c:pt idx="3">
                  <c:v>D</c:v>
                </c:pt>
                <c:pt idx="4">
                  <c:v>E</c:v>
                </c:pt>
              </c:strCache>
            </c:strRef>
          </c:cat>
          <c:val>
            <c:numRef>
              <c:f>Bewertung!$B$10:$F$10</c:f>
              <c:numCache>
                <c:formatCode>General</c:formatCode>
                <c:ptCount val="5"/>
                <c:pt idx="0">
                  <c:v>1</c:v>
                </c:pt>
                <c:pt idx="1">
                  <c:v>10</c:v>
                </c:pt>
                <c:pt idx="2">
                  <c:v>6</c:v>
                </c:pt>
                <c:pt idx="3">
                  <c:v>6</c:v>
                </c:pt>
                <c:pt idx="4">
                  <c:v>10</c:v>
                </c:pt>
              </c:numCache>
            </c:numRef>
          </c:val>
          <c:extLst>
            <c:ext xmlns:c16="http://schemas.microsoft.com/office/drawing/2014/chart" uri="{C3380CC4-5D6E-409C-BE32-E72D297353CC}">
              <c16:uniqueId val="{00000002-F78F-4CFF-86C6-0B6634843A6A}"/>
            </c:ext>
          </c:extLst>
        </c:ser>
        <c:ser>
          <c:idx val="3"/>
          <c:order val="3"/>
          <c:tx>
            <c:strRef>
              <c:f>Bewertung!$A$11</c:f>
              <c:strCache>
                <c:ptCount val="1"/>
                <c:pt idx="0">
                  <c:v>4</c:v>
                </c:pt>
              </c:strCache>
            </c:strRef>
          </c:tx>
          <c:spPr>
            <a:solidFill>
              <a:srgbClr val="008000"/>
            </a:solidFill>
            <a:ln w="12700">
              <a:solidFill>
                <a:srgbClr val="000000"/>
              </a:solidFill>
              <a:prstDash val="solid"/>
            </a:ln>
          </c:spPr>
          <c:invertIfNegative val="0"/>
          <c:cat>
            <c:strRef>
              <c:f>Bewertung!$B$4:$F$4</c:f>
              <c:strCache>
                <c:ptCount val="5"/>
                <c:pt idx="0">
                  <c:v>A</c:v>
                </c:pt>
                <c:pt idx="1">
                  <c:v>B</c:v>
                </c:pt>
                <c:pt idx="2">
                  <c:v>C</c:v>
                </c:pt>
                <c:pt idx="3">
                  <c:v>D</c:v>
                </c:pt>
                <c:pt idx="4">
                  <c:v>E</c:v>
                </c:pt>
              </c:strCache>
            </c:strRef>
          </c:cat>
          <c:val>
            <c:numRef>
              <c:f>Bewertung!$B$11:$F$11</c:f>
              <c:numCache>
                <c:formatCode>General</c:formatCode>
                <c:ptCount val="5"/>
                <c:pt idx="0">
                  <c:v>14</c:v>
                </c:pt>
                <c:pt idx="1">
                  <c:v>1</c:v>
                </c:pt>
                <c:pt idx="2">
                  <c:v>0</c:v>
                </c:pt>
                <c:pt idx="3">
                  <c:v>2</c:v>
                </c:pt>
                <c:pt idx="4">
                  <c:v>2</c:v>
                </c:pt>
              </c:numCache>
            </c:numRef>
          </c:val>
          <c:extLst>
            <c:ext xmlns:c16="http://schemas.microsoft.com/office/drawing/2014/chart" uri="{C3380CC4-5D6E-409C-BE32-E72D297353CC}">
              <c16:uniqueId val="{00000003-F78F-4CFF-86C6-0B6634843A6A}"/>
            </c:ext>
          </c:extLst>
        </c:ser>
        <c:ser>
          <c:idx val="4"/>
          <c:order val="4"/>
          <c:tx>
            <c:strRef>
              <c:f>Bewertung!$A$12</c:f>
              <c:strCache>
                <c:ptCount val="1"/>
                <c:pt idx="0">
                  <c:v>X</c:v>
                </c:pt>
              </c:strCache>
            </c:strRef>
          </c:tx>
          <c:spPr>
            <a:solidFill>
              <a:srgbClr val="969696"/>
            </a:solidFill>
            <a:ln w="12700">
              <a:solidFill>
                <a:srgbClr val="000000"/>
              </a:solidFill>
              <a:prstDash val="solid"/>
            </a:ln>
          </c:spPr>
          <c:invertIfNegative val="0"/>
          <c:cat>
            <c:strRef>
              <c:f>Bewertung!$B$4:$F$4</c:f>
              <c:strCache>
                <c:ptCount val="5"/>
                <c:pt idx="0">
                  <c:v>A</c:v>
                </c:pt>
                <c:pt idx="1">
                  <c:v>B</c:v>
                </c:pt>
                <c:pt idx="2">
                  <c:v>C</c:v>
                </c:pt>
                <c:pt idx="3">
                  <c:v>D</c:v>
                </c:pt>
                <c:pt idx="4">
                  <c:v>E</c:v>
                </c:pt>
              </c:strCache>
            </c:strRef>
          </c:cat>
          <c:val>
            <c:numRef>
              <c:f>Bewertung!$B$12:$F$12</c:f>
              <c:numCache>
                <c:formatCode>General</c:formatCode>
                <c:ptCount val="5"/>
                <c:pt idx="0">
                  <c:v>0</c:v>
                </c:pt>
                <c:pt idx="1">
                  <c:v>0</c:v>
                </c:pt>
                <c:pt idx="2">
                  <c:v>4</c:v>
                </c:pt>
                <c:pt idx="3">
                  <c:v>7</c:v>
                </c:pt>
                <c:pt idx="4">
                  <c:v>2</c:v>
                </c:pt>
              </c:numCache>
            </c:numRef>
          </c:val>
          <c:extLst>
            <c:ext xmlns:c16="http://schemas.microsoft.com/office/drawing/2014/chart" uri="{C3380CC4-5D6E-409C-BE32-E72D297353CC}">
              <c16:uniqueId val="{00000004-F78F-4CFF-86C6-0B6634843A6A}"/>
            </c:ext>
          </c:extLst>
        </c:ser>
        <c:dLbls>
          <c:showLegendKey val="0"/>
          <c:showVal val="0"/>
          <c:showCatName val="0"/>
          <c:showSerName val="0"/>
          <c:showPercent val="0"/>
          <c:showBubbleSize val="0"/>
        </c:dLbls>
        <c:gapWidth val="150"/>
        <c:overlap val="100"/>
        <c:axId val="1943001792"/>
        <c:axId val="1"/>
      </c:barChart>
      <c:catAx>
        <c:axId val="1943001792"/>
        <c:scaling>
          <c:orientation val="minMax"/>
        </c:scaling>
        <c:delete val="0"/>
        <c:axPos val="b"/>
        <c:title>
          <c:tx>
            <c:rich>
              <a:bodyPr/>
              <a:lstStyle/>
              <a:p>
                <a:pPr>
                  <a:defRPr/>
                </a:pPr>
                <a:r>
                  <a:rPr lang="en-US"/>
                  <a:t>Produkt</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15"/>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CH"/>
                  <a:t># Nennungen</a:t>
                </a:r>
              </a:p>
            </c:rich>
          </c:tx>
          <c:layout>
            <c:manualLayout>
              <c:xMode val="edge"/>
              <c:yMode val="edge"/>
              <c:x val="4.2328042328042326E-2"/>
              <c:y val="0.404041818005072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943001792"/>
        <c:crosses val="autoZero"/>
        <c:crossBetween val="between"/>
        <c:majorUnit val="3"/>
        <c:minorUnit val="1"/>
      </c:valAx>
      <c:spPr>
        <a:solidFill>
          <a:srgbClr val="C0C0C0"/>
        </a:solidFill>
        <a:ln w="12700">
          <a:solidFill>
            <a:srgbClr val="808080"/>
          </a:solidFill>
          <a:prstDash val="solid"/>
        </a:ln>
      </c:spPr>
    </c:plotArea>
    <c:legend>
      <c:legendPos val="r"/>
      <c:layout>
        <c:manualLayout>
          <c:xMode val="edge"/>
          <c:yMode val="edge"/>
          <c:x val="0.91269841269841268"/>
          <c:y val="0.37037037037037035"/>
          <c:w val="6.6137566137566162E-2"/>
          <c:h val="0.32323232323232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Geschwindigkeitskontrolle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8076966365482193E-2"/>
          <c:y val="0.17171296296296296"/>
          <c:w val="0.88136771068281983"/>
          <c:h val="0.67459135316418772"/>
        </c:manualLayout>
      </c:layout>
      <c:barChart>
        <c:barDir val="col"/>
        <c:grouping val="clustered"/>
        <c:varyColors val="0"/>
        <c:ser>
          <c:idx val="0"/>
          <c:order val="0"/>
          <c:tx>
            <c:strRef>
              <c:f>Häufigkeit!$B$4</c:f>
              <c:strCache>
                <c:ptCount val="1"/>
                <c:pt idx="0">
                  <c:v># Fahrzeuge</c:v>
                </c:pt>
              </c:strCache>
            </c:strRef>
          </c:tx>
          <c:spPr>
            <a:solidFill>
              <a:schemeClr val="accent1"/>
            </a:solidFill>
            <a:ln>
              <a:noFill/>
            </a:ln>
            <a:effectLst/>
          </c:spPr>
          <c:invertIfNegative val="0"/>
          <c:cat>
            <c:strRef>
              <c:f>Häufigkeit!$D$5:$D$12</c:f>
              <c:strCache>
                <c:ptCount val="8"/>
                <c:pt idx="0">
                  <c:v>&lt; 80</c:v>
                </c:pt>
                <c:pt idx="1">
                  <c:v>81 - 85</c:v>
                </c:pt>
                <c:pt idx="2">
                  <c:v>86 - 90</c:v>
                </c:pt>
                <c:pt idx="3">
                  <c:v>91 - 95</c:v>
                </c:pt>
                <c:pt idx="4">
                  <c:v>96 - 100</c:v>
                </c:pt>
                <c:pt idx="5">
                  <c:v>101 - 105</c:v>
                </c:pt>
                <c:pt idx="6">
                  <c:v>106 - 110</c:v>
                </c:pt>
                <c:pt idx="7">
                  <c:v>&gt; 110</c:v>
                </c:pt>
              </c:strCache>
            </c:strRef>
          </c:cat>
          <c:val>
            <c:numRef>
              <c:f>Häufigkeit!$E$5:$E$12</c:f>
              <c:numCache>
                <c:formatCode>General</c:formatCode>
                <c:ptCount val="8"/>
                <c:pt idx="0">
                  <c:v>20</c:v>
                </c:pt>
                <c:pt idx="1">
                  <c:v>38</c:v>
                </c:pt>
                <c:pt idx="2">
                  <c:v>10</c:v>
                </c:pt>
                <c:pt idx="3">
                  <c:v>6</c:v>
                </c:pt>
                <c:pt idx="4">
                  <c:v>2</c:v>
                </c:pt>
                <c:pt idx="5">
                  <c:v>1</c:v>
                </c:pt>
                <c:pt idx="6">
                  <c:v>0</c:v>
                </c:pt>
                <c:pt idx="7">
                  <c:v>1</c:v>
                </c:pt>
              </c:numCache>
            </c:numRef>
          </c:val>
          <c:extLst>
            <c:ext xmlns:c16="http://schemas.microsoft.com/office/drawing/2014/chart" uri="{C3380CC4-5D6E-409C-BE32-E72D297353CC}">
              <c16:uniqueId val="{00000000-E752-4EDE-A694-C6E6E4FD5ACE}"/>
            </c:ext>
          </c:extLst>
        </c:ser>
        <c:dLbls>
          <c:showLegendKey val="0"/>
          <c:showVal val="0"/>
          <c:showCatName val="0"/>
          <c:showSerName val="0"/>
          <c:showPercent val="0"/>
          <c:showBubbleSize val="0"/>
        </c:dLbls>
        <c:gapWidth val="219"/>
        <c:overlap val="-27"/>
        <c:axId val="1931898175"/>
        <c:axId val="1931895295"/>
      </c:barChart>
      <c:catAx>
        <c:axId val="193189817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Geschwindigkeitsklassen</a:t>
                </a:r>
                <a:r>
                  <a:rPr lang="de-CH" baseline="0"/>
                  <a:t> (km/h)</a:t>
                </a:r>
                <a:endParaRPr lang="de-CH"/>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1895295"/>
        <c:crosses val="autoZero"/>
        <c:auto val="1"/>
        <c:lblAlgn val="ctr"/>
        <c:lblOffset val="100"/>
        <c:noMultiLvlLbl val="0"/>
      </c:catAx>
      <c:valAx>
        <c:axId val="1931895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Fahrzeuge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318981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2</xdr:col>
      <xdr:colOff>876300</xdr:colOff>
      <xdr:row>7</xdr:row>
      <xdr:rowOff>38100</xdr:rowOff>
    </xdr:from>
    <xdr:ext cx="1451166" cy="318036"/>
    <xdr:sp macro="" textlink="">
      <xdr:nvSpPr>
        <xdr:cNvPr id="14338" name="Text Box 2">
          <a:extLst>
            <a:ext uri="{FF2B5EF4-FFF2-40B4-BE49-F238E27FC236}">
              <a16:creationId xmlns:a16="http://schemas.microsoft.com/office/drawing/2014/main" id="{00000000-0008-0000-0000-000002380000}"/>
            </a:ext>
          </a:extLst>
        </xdr:cNvPr>
        <xdr:cNvSpPr txBox="1">
          <a:spLocks noChangeArrowheads="1"/>
        </xdr:cNvSpPr>
      </xdr:nvSpPr>
      <xdr:spPr bwMode="auto">
        <a:xfrm>
          <a:off x="2400300" y="2343150"/>
          <a:ext cx="1451166" cy="318036"/>
        </a:xfrm>
        <a:prstGeom prst="rect">
          <a:avLst/>
        </a:prstGeom>
        <a:solidFill>
          <a:srgbClr val="FFCC99"/>
        </a:solidFill>
        <a:ln w="9525">
          <a:solidFill>
            <a:srgbClr val="000000"/>
          </a:solidFill>
          <a:miter lim="800000"/>
          <a:headEnd/>
          <a:tailEnd/>
        </a:ln>
      </xdr:spPr>
      <xdr:txBody>
        <a:bodyPr wrap="none" lIns="18288" tIns="22860" rIns="0" bIns="0" anchor="t" upright="1">
          <a:spAutoFit/>
        </a:bodyPr>
        <a:lstStyle/>
        <a:p>
          <a:pPr algn="l" rtl="0">
            <a:defRPr sz="1000"/>
          </a:pPr>
          <a:r>
            <a:rPr lang="de-CH" sz="1000" b="0" i="0" strike="noStrike">
              <a:solidFill>
                <a:srgbClr val="000000"/>
              </a:solidFill>
              <a:latin typeface="Arial"/>
              <a:cs typeface="Arial"/>
            </a:rPr>
            <a:t>Diese rote Ecke weist</a:t>
          </a:r>
        </a:p>
        <a:p>
          <a:pPr algn="l" rtl="0">
            <a:defRPr sz="1000"/>
          </a:pPr>
          <a:r>
            <a:rPr lang="de-CH" sz="1000" b="0" i="0" strike="noStrike">
              <a:solidFill>
                <a:srgbClr val="000000"/>
              </a:solidFill>
              <a:latin typeface="Arial"/>
              <a:cs typeface="Arial"/>
            </a:rPr>
            <a:t>auf einen Kommentar hin</a:t>
          </a:r>
        </a:p>
      </xdr:txBody>
    </xdr:sp>
    <xdr:clientData/>
  </xdr:oneCellAnchor>
  <xdr:twoCellAnchor>
    <xdr:from>
      <xdr:col>2</xdr:col>
      <xdr:colOff>28575</xdr:colOff>
      <xdr:row>7</xdr:row>
      <xdr:rowOff>47625</xdr:rowOff>
    </xdr:from>
    <xdr:to>
      <xdr:col>2</xdr:col>
      <xdr:colOff>876300</xdr:colOff>
      <xdr:row>8</xdr:row>
      <xdr:rowOff>28575</xdr:rowOff>
    </xdr:to>
    <xdr:sp macro="" textlink="">
      <xdr:nvSpPr>
        <xdr:cNvPr id="14347" name="Line 3">
          <a:extLst>
            <a:ext uri="{FF2B5EF4-FFF2-40B4-BE49-F238E27FC236}">
              <a16:creationId xmlns:a16="http://schemas.microsoft.com/office/drawing/2014/main" id="{00000000-0008-0000-0000-00000B380000}"/>
            </a:ext>
          </a:extLst>
        </xdr:cNvPr>
        <xdr:cNvSpPr>
          <a:spLocks noChangeShapeType="1"/>
        </xdr:cNvSpPr>
      </xdr:nvSpPr>
      <xdr:spPr bwMode="auto">
        <a:xfrm flipH="1" flipV="1">
          <a:off x="1552575" y="2352675"/>
          <a:ext cx="847725"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728662</xdr:colOff>
      <xdr:row>2</xdr:row>
      <xdr:rowOff>76200</xdr:rowOff>
    </xdr:from>
    <xdr:to>
      <xdr:col>8</xdr:col>
      <xdr:colOff>728662</xdr:colOff>
      <xdr:row>19</xdr:row>
      <xdr:rowOff>123825</xdr:rowOff>
    </xdr:to>
    <xdr:graphicFrame macro="">
      <xdr:nvGraphicFramePr>
        <xdr:cNvPr id="2" name="Diagramm 1">
          <a:extLst>
            <a:ext uri="{FF2B5EF4-FFF2-40B4-BE49-F238E27FC236}">
              <a16:creationId xmlns:a16="http://schemas.microsoft.com/office/drawing/2014/main" id="{9DAF5CB2-0A68-994A-B673-9CC43A0405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723900</xdr:colOff>
      <xdr:row>20</xdr:row>
      <xdr:rowOff>104775</xdr:rowOff>
    </xdr:from>
    <xdr:to>
      <xdr:col>8</xdr:col>
      <xdr:colOff>723900</xdr:colOff>
      <xdr:row>37</xdr:row>
      <xdr:rowOff>95250</xdr:rowOff>
    </xdr:to>
    <xdr:graphicFrame macro="">
      <xdr:nvGraphicFramePr>
        <xdr:cNvPr id="3" name="Diagramm 2">
          <a:extLst>
            <a:ext uri="{FF2B5EF4-FFF2-40B4-BE49-F238E27FC236}">
              <a16:creationId xmlns:a16="http://schemas.microsoft.com/office/drawing/2014/main" id="{EB08766D-C6AF-1952-62D8-EAC85B92F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1343025</xdr:colOff>
      <xdr:row>14</xdr:row>
      <xdr:rowOff>314325</xdr:rowOff>
    </xdr:from>
    <xdr:to>
      <xdr:col>2</xdr:col>
      <xdr:colOff>164723</xdr:colOff>
      <xdr:row>14</xdr:row>
      <xdr:rowOff>1510102</xdr:rowOff>
    </xdr:to>
    <mc:AlternateContent xmlns:mc="http://schemas.openxmlformats.org/markup-compatibility/2006" xmlns:a14="http://schemas.microsoft.com/office/drawing/2010/main">
      <mc:Choice Requires="a14">
        <xdr:sp macro="" textlink="">
          <xdr:nvSpPr>
            <xdr:cNvPr id="2" name="Object 3">
              <a:extLst>
                <a:ext uri="{FF2B5EF4-FFF2-40B4-BE49-F238E27FC236}">
                  <a16:creationId xmlns:a16="http://schemas.microsoft.com/office/drawing/2014/main" id="{00000000-0008-0000-0100-000002000000}"/>
                </a:ext>
              </a:extLst>
            </xdr:cNvPr>
            <xdr:cNvSpPr txBox="1"/>
          </xdr:nvSpPr>
          <xdr:spPr>
            <a:xfrm>
              <a:off x="1343025" y="2733675"/>
              <a:ext cx="2488823" cy="1195777"/>
            </a:xfrm>
            <a:prstGeom prst="rect">
              <a:avLst/>
            </a:prstGeom>
          </xdr:spPr>
          <xdr:txBody>
            <a:bodyPr vertOverflow="clip" horzOverflow="clip" wrap="none">
              <a:spAutoFit/>
            </a:bodyPr>
            <a:lstStyle/>
            <a:p>
              <a:pPr/>
              <a14:m>
                <m:oMathPara xmlns:m="http://schemas.openxmlformats.org/officeDocument/2006/math">
                  <m:oMathParaPr>
                    <m:jc m:val="centerGroup"/>
                  </m:oMathParaPr>
                  <m:oMath xmlns:m="http://schemas.openxmlformats.org/officeDocument/2006/math">
                    <m:acc>
                      <m:accPr>
                        <m:chr m:val="̅"/>
                        <m:ctrlPr>
                          <a:rPr lang="de-CH" i="1">
                            <a:solidFill>
                              <a:srgbClr val="000000"/>
                            </a:solidFill>
                            <a:latin typeface="Cambria Math" panose="02040503050406030204" pitchFamily="18" charset="0"/>
                          </a:rPr>
                        </m:ctrlPr>
                      </m:accPr>
                      <m:e>
                        <m:r>
                          <a:rPr lang="de-CH" b="0" i="1">
                            <a:solidFill>
                              <a:srgbClr val="000000"/>
                            </a:solidFill>
                            <a:latin typeface="Cambria Math" panose="02040503050406030204" pitchFamily="18" charset="0"/>
                          </a:rPr>
                          <m:t>𝑥</m:t>
                        </m:r>
                      </m:e>
                    </m:acc>
                    <m:r>
                      <a:rPr lang="de-CH" i="1">
                        <a:solidFill>
                          <a:srgbClr val="000000"/>
                        </a:solidFill>
                        <a:latin typeface="Cambria Math" panose="02040503050406030204" pitchFamily="18" charset="0"/>
                      </a:rPr>
                      <m:t>=</m:t>
                    </m:r>
                    <m:f>
                      <m:fPr>
                        <m:ctrlPr>
                          <a:rPr lang="de-CH" i="1">
                            <a:solidFill>
                              <a:srgbClr val="000000"/>
                            </a:solidFill>
                            <a:latin typeface="Cambria Math" panose="02040503050406030204" pitchFamily="18" charset="0"/>
                          </a:rPr>
                        </m:ctrlPr>
                      </m:fPr>
                      <m:num>
                        <m:r>
                          <a:rPr lang="de-CH" i="1">
                            <a:solidFill>
                              <a:srgbClr val="000000"/>
                            </a:solidFill>
                            <a:latin typeface="Cambria Math" panose="02040503050406030204" pitchFamily="18" charset="0"/>
                          </a:rPr>
                          <m:t>1</m:t>
                        </m:r>
                      </m:num>
                      <m:den>
                        <m:r>
                          <a:rPr lang="de-CH" i="1">
                            <a:solidFill>
                              <a:srgbClr val="000000"/>
                            </a:solidFill>
                            <a:latin typeface="Cambria Math" panose="02040503050406030204" pitchFamily="18" charset="0"/>
                          </a:rPr>
                          <m:t>𝑁</m:t>
                        </m:r>
                      </m:den>
                    </m:f>
                    <m:r>
                      <a:rPr lang="de-CH" i="1">
                        <a:solidFill>
                          <a:srgbClr val="000000"/>
                        </a:solidFill>
                        <a:latin typeface="Cambria Math" panose="02040503050406030204" pitchFamily="18" charset="0"/>
                      </a:rPr>
                      <m:t>⋅</m:t>
                    </m:r>
                    <m:nary>
                      <m:naryPr>
                        <m:chr m:val="∑"/>
                        <m:ctrlPr>
                          <a:rPr lang="de-CH" i="1">
                            <a:solidFill>
                              <a:srgbClr val="000000"/>
                            </a:solidFill>
                            <a:latin typeface="Cambria Math" panose="02040503050406030204" pitchFamily="18" charset="0"/>
                          </a:rPr>
                        </m:ctrlPr>
                      </m:naryPr>
                      <m:sub>
                        <m:r>
                          <a:rPr lang="de-CH" i="1">
                            <a:solidFill>
                              <a:srgbClr val="000000"/>
                            </a:solidFill>
                            <a:latin typeface="Cambria Math" panose="02040503050406030204" pitchFamily="18" charset="0"/>
                          </a:rPr>
                          <m:t>𝑖</m:t>
                        </m:r>
                        <m:r>
                          <a:rPr lang="de-CH" i="1">
                            <a:solidFill>
                              <a:srgbClr val="000000"/>
                            </a:solidFill>
                            <a:latin typeface="Cambria Math" panose="02040503050406030204" pitchFamily="18" charset="0"/>
                          </a:rPr>
                          <m:t>=1</m:t>
                        </m:r>
                      </m:sub>
                      <m:sup>
                        <m:r>
                          <a:rPr lang="de-CH" i="1">
                            <a:solidFill>
                              <a:srgbClr val="000000"/>
                            </a:solidFill>
                            <a:latin typeface="Cambria Math" panose="02040503050406030204" pitchFamily="18" charset="0"/>
                          </a:rPr>
                          <m:t>𝑁</m:t>
                        </m:r>
                      </m:sup>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b="0" i="1">
                                <a:solidFill>
                                  <a:srgbClr val="000000"/>
                                </a:solidFill>
                                <a:latin typeface="Cambria Math" panose="02040503050406030204" pitchFamily="18" charset="0"/>
                              </a:rPr>
                              <m:t>h</m:t>
                            </m:r>
                          </m:e>
                          <m:sub>
                            <m:r>
                              <a:rPr lang="de-CH" b="0" i="1">
                                <a:solidFill>
                                  <a:srgbClr val="000000"/>
                                </a:solidFill>
                                <a:latin typeface="Cambria Math" panose="02040503050406030204" pitchFamily="18" charset="0"/>
                              </a:rPr>
                              <m:t>𝑖</m:t>
                            </m:r>
                          </m:sub>
                        </m:sSub>
                      </m:e>
                    </m:nary>
                    <m:r>
                      <a:rPr lang="de-CH" i="1">
                        <a:solidFill>
                          <a:srgbClr val="000000"/>
                        </a:solidFill>
                        <a:latin typeface="Cambria Math" panose="02040503050406030204" pitchFamily="18" charset="0"/>
                      </a:rPr>
                      <m:t>  </m:t>
                    </m:r>
                    <m:r>
                      <m:rPr>
                        <m:nor/>
                      </m:rPr>
                      <a:rPr lang="de-CH" sz="1100" i="1">
                        <a:effectLst/>
                        <a:latin typeface="+mn-lt"/>
                        <a:ea typeface="+mn-ea"/>
                        <a:cs typeface="+mn-cs"/>
                      </a:rPr>
                      <m:t>mit</m:t>
                    </m:r>
                    <m:r>
                      <m:rPr>
                        <m:nor/>
                      </m:rPr>
                      <a:rPr lang="de-CH" sz="1100" i="1">
                        <a:effectLst/>
                        <a:latin typeface="+mn-lt"/>
                        <a:ea typeface="+mn-ea"/>
                        <a:cs typeface="+mn-cs"/>
                      </a:rPr>
                      <m:t> </m:t>
                    </m:r>
                    <m:r>
                      <m:rPr>
                        <m:nor/>
                      </m:rPr>
                      <a:rPr lang="de-CH" sz="1100" i="1">
                        <a:effectLst/>
                        <a:latin typeface="+mn-lt"/>
                        <a:ea typeface="+mn-ea"/>
                        <a:cs typeface="+mn-cs"/>
                      </a:rPr>
                      <m:t>N</m:t>
                    </m:r>
                    <m:r>
                      <m:rPr>
                        <m:nor/>
                      </m:rPr>
                      <a:rPr lang="de-CH" sz="1100" i="1">
                        <a:effectLst/>
                        <a:latin typeface="+mn-lt"/>
                        <a:ea typeface="+mn-ea"/>
                        <a:cs typeface="+mn-cs"/>
                      </a:rPr>
                      <m:t> </m:t>
                    </m:r>
                    <m:r>
                      <m:rPr>
                        <m:nor/>
                      </m:rPr>
                      <a:rPr lang="de-CH" sz="1100" i="1">
                        <a:effectLst/>
                        <a:latin typeface="+mn-lt"/>
                        <a:ea typeface="+mn-ea"/>
                        <a:cs typeface="+mn-cs"/>
                      </a:rPr>
                      <m:t>Klassen</m:t>
                    </m:r>
                    <m:r>
                      <m:rPr>
                        <m:nor/>
                      </m:rPr>
                      <a:rPr lang="de-CH" sz="1100" i="1">
                        <a:effectLst/>
                        <a:latin typeface="+mn-lt"/>
                        <a:ea typeface="+mn-ea"/>
                        <a:cs typeface="+mn-cs"/>
                      </a:rPr>
                      <m:t> </m:t>
                    </m:r>
                    <m:r>
                      <m:rPr>
                        <m:nor/>
                      </m:rPr>
                      <a:rPr lang="de-CH" sz="1100" i="1">
                        <a:effectLst/>
                        <a:latin typeface="+mn-lt"/>
                        <a:ea typeface="+mn-ea"/>
                        <a:cs typeface="+mn-cs"/>
                      </a:rPr>
                      <m:t>der</m:t>
                    </m:r>
                    <m:r>
                      <m:rPr>
                        <m:nor/>
                      </m:rPr>
                      <a:rPr lang="de-CH" sz="1100" i="1">
                        <a:effectLst/>
                        <a:latin typeface="+mn-lt"/>
                        <a:ea typeface="+mn-ea"/>
                        <a:cs typeface="+mn-cs"/>
                      </a:rPr>
                      <m:t> </m:t>
                    </m:r>
                  </m:oMath>
                </m:oMathPara>
              </a14:m>
              <a:endParaRPr lang="de-CH" sz="1100" i="1">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nor/>
                      </m:rPr>
                      <a:rPr lang="de-CH" sz="1100" i="1">
                        <a:effectLst/>
                        <a:latin typeface="+mn-lt"/>
                        <a:ea typeface="+mn-ea"/>
                        <a:cs typeface="+mn-cs"/>
                      </a:rPr>
                      <m:t>                                     </m:t>
                    </m:r>
                    <m:r>
                      <m:rPr>
                        <m:nor/>
                      </m:rPr>
                      <a:rPr lang="de-CH" sz="1100" i="1">
                        <a:effectLst/>
                        <a:latin typeface="+mn-lt"/>
                        <a:ea typeface="+mn-ea"/>
                        <a:cs typeface="+mn-cs"/>
                      </a:rPr>
                      <m:t>H</m:t>
                    </m:r>
                    <m:r>
                      <m:rPr>
                        <m:nor/>
                      </m:rPr>
                      <a:rPr lang="de-CH" sz="1100" i="1">
                        <a:effectLst/>
                        <a:latin typeface="+mn-lt"/>
                        <a:ea typeface="+mn-ea"/>
                        <a:cs typeface="+mn-cs"/>
                      </a:rPr>
                      <m:t>ä</m:t>
                    </m:r>
                    <m:r>
                      <m:rPr>
                        <m:nor/>
                      </m:rPr>
                      <a:rPr lang="de-CH" sz="1100" i="1">
                        <a:effectLst/>
                        <a:latin typeface="+mn-lt"/>
                        <a:ea typeface="+mn-ea"/>
                        <a:cs typeface="+mn-cs"/>
                      </a:rPr>
                      <m:t>ufigkeiten</m:t>
                    </m:r>
                    <m:r>
                      <m:rPr>
                        <m:nor/>
                      </m:rPr>
                      <a:rPr lang="de-CH" sz="1100" i="1">
                        <a:effectLst/>
                        <a:latin typeface="+mn-lt"/>
                        <a:ea typeface="+mn-ea"/>
                        <a:cs typeface="+mn-cs"/>
                      </a:rPr>
                      <m:t> </m:t>
                    </m:r>
                    <m:sSub>
                      <m:sSubPr>
                        <m:ctrlPr>
                          <a:rPr lang="de-CH" sz="1100" i="1">
                            <a:effectLst/>
                            <a:latin typeface="Cambria Math" panose="02040503050406030204" pitchFamily="18" charset="0"/>
                            <a:ea typeface="+mn-ea"/>
                            <a:cs typeface="+mn-cs"/>
                          </a:rPr>
                        </m:ctrlPr>
                      </m:sSubPr>
                      <m:e>
                        <m:r>
                          <a:rPr lang="de-CH" sz="1100" i="1">
                            <a:effectLst/>
                            <a:latin typeface="Cambria Math" panose="02040503050406030204" pitchFamily="18" charset="0"/>
                            <a:ea typeface="+mn-ea"/>
                            <a:cs typeface="+mn-cs"/>
                          </a:rPr>
                          <m:t>h</m:t>
                        </m:r>
                      </m:e>
                      <m:sub>
                        <m:r>
                          <a:rPr lang="de-CH" sz="1100" i="1">
                            <a:effectLst/>
                            <a:latin typeface="Cambria Math" panose="02040503050406030204" pitchFamily="18" charset="0"/>
                            <a:ea typeface="+mn-ea"/>
                            <a:cs typeface="+mn-cs"/>
                          </a:rPr>
                          <m:t>𝑖</m:t>
                        </m:r>
                      </m:sub>
                    </m:sSub>
                  </m:oMath>
                  <m:oMath xmlns:m="http://schemas.openxmlformats.org/officeDocument/2006/math">
                    <m:acc>
                      <m:accPr>
                        <m:chr m:val="̅"/>
                        <m:ctrlPr>
                          <a:rPr lang="de-CH" i="1">
                            <a:solidFill>
                              <a:srgbClr val="000000"/>
                            </a:solidFill>
                            <a:latin typeface="Cambria Math" panose="02040503050406030204" pitchFamily="18" charset="0"/>
                          </a:rPr>
                        </m:ctrlPr>
                      </m:accPr>
                      <m:e>
                        <m:r>
                          <a:rPr lang="de-CH" b="0" i="1">
                            <a:solidFill>
                              <a:srgbClr val="000000"/>
                            </a:solidFill>
                            <a:latin typeface="Cambria Math" panose="02040503050406030204" pitchFamily="18" charset="0"/>
                          </a:rPr>
                          <m:t>𝑥</m:t>
                        </m:r>
                      </m:e>
                    </m:acc>
                    <m:r>
                      <a:rPr lang="de-CH" i="1">
                        <a:solidFill>
                          <a:srgbClr val="000000"/>
                        </a:solidFill>
                        <a:latin typeface="Cambria Math" panose="02040503050406030204" pitchFamily="18" charset="0"/>
                      </a:rPr>
                      <m:t>=</m:t>
                    </m:r>
                    <m:f>
                      <m:fPr>
                        <m:ctrlPr>
                          <a:rPr lang="de-CH" i="1">
                            <a:solidFill>
                              <a:srgbClr val="000000"/>
                            </a:solidFill>
                            <a:latin typeface="Cambria Math" panose="02040503050406030204" pitchFamily="18" charset="0"/>
                          </a:rPr>
                        </m:ctrlPr>
                      </m:fPr>
                      <m:num>
                        <m:r>
                          <a:rPr lang="de-CH" i="1">
                            <a:solidFill>
                              <a:srgbClr val="000000"/>
                            </a:solidFill>
                            <a:latin typeface="Cambria Math" panose="02040503050406030204" pitchFamily="18" charset="0"/>
                          </a:rPr>
                          <m:t>1</m:t>
                        </m:r>
                      </m:num>
                      <m:den>
                        <m:r>
                          <a:rPr lang="de-CH" i="1">
                            <a:solidFill>
                              <a:srgbClr val="000000"/>
                            </a:solidFill>
                            <a:latin typeface="Cambria Math" panose="02040503050406030204" pitchFamily="18" charset="0"/>
                          </a:rPr>
                          <m:t>𝑛</m:t>
                        </m:r>
                      </m:den>
                    </m:f>
                    <m:r>
                      <a:rPr lang="de-CH" i="1">
                        <a:solidFill>
                          <a:srgbClr val="000000"/>
                        </a:solidFill>
                        <a:latin typeface="Cambria Math" panose="02040503050406030204" pitchFamily="18" charset="0"/>
                      </a:rPr>
                      <m:t>⋅</m:t>
                    </m:r>
                    <m:nary>
                      <m:naryPr>
                        <m:chr m:val="∑"/>
                        <m:ctrlPr>
                          <a:rPr lang="de-CH" i="1">
                            <a:solidFill>
                              <a:srgbClr val="000000"/>
                            </a:solidFill>
                            <a:latin typeface="Cambria Math" panose="02040503050406030204" pitchFamily="18" charset="0"/>
                          </a:rPr>
                        </m:ctrlPr>
                      </m:naryPr>
                      <m:sub>
                        <m:r>
                          <a:rPr lang="de-CH" i="1">
                            <a:solidFill>
                              <a:srgbClr val="000000"/>
                            </a:solidFill>
                            <a:latin typeface="Cambria Math" panose="02040503050406030204" pitchFamily="18" charset="0"/>
                          </a:rPr>
                          <m:t>𝑖</m:t>
                        </m:r>
                        <m:r>
                          <a:rPr lang="de-CH" i="1">
                            <a:solidFill>
                              <a:srgbClr val="000000"/>
                            </a:solidFill>
                            <a:latin typeface="Cambria Math" panose="02040503050406030204" pitchFamily="18" charset="0"/>
                          </a:rPr>
                          <m:t>=1</m:t>
                        </m:r>
                      </m:sub>
                      <m:sup>
                        <m:r>
                          <a:rPr lang="de-CH" b="0" i="1">
                            <a:solidFill>
                              <a:srgbClr val="000000"/>
                            </a:solidFill>
                            <a:latin typeface="Cambria Math" panose="02040503050406030204" pitchFamily="18" charset="0"/>
                          </a:rPr>
                          <m:t>𝑛</m:t>
                        </m:r>
                      </m:sup>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e>
                    </m:nary>
                    <m:r>
                      <a:rPr lang="de-CH" i="1">
                        <a:solidFill>
                          <a:srgbClr val="000000"/>
                        </a:solidFill>
                        <a:latin typeface="Cambria Math" panose="02040503050406030204" pitchFamily="18" charset="0"/>
                      </a:rPr>
                      <m:t>  </m:t>
                    </m:r>
                    <m:r>
                      <a:rPr lang="de-CH" i="1">
                        <a:solidFill>
                          <a:srgbClr val="000000"/>
                        </a:solidFill>
                        <a:latin typeface="Cambria Math" panose="02040503050406030204" pitchFamily="18" charset="0"/>
                      </a:rPr>
                      <m:t>𝑜h𝑛𝑒</m:t>
                    </m:r>
                    <m:r>
                      <a:rPr lang="de-CH" i="1">
                        <a:solidFill>
                          <a:srgbClr val="000000"/>
                        </a:solidFill>
                        <a:latin typeface="Cambria Math" panose="02040503050406030204" pitchFamily="18" charset="0"/>
                      </a:rPr>
                      <m:t> </m:t>
                    </m:r>
                    <m:r>
                      <a:rPr lang="de-CH" i="1">
                        <a:solidFill>
                          <a:srgbClr val="000000"/>
                        </a:solidFill>
                        <a:latin typeface="Cambria Math" panose="02040503050406030204" pitchFamily="18" charset="0"/>
                      </a:rPr>
                      <m:t>𝐾𝑙𝑎𝑠𝑠𝑒𝑛</m:t>
                    </m:r>
                  </m:oMath>
                </m:oMathPara>
              </a14:m>
              <a:endParaRPr lang="de-CH"/>
            </a:p>
          </xdr:txBody>
        </xdr:sp>
      </mc:Choice>
      <mc:Fallback xmlns="">
        <xdr:sp macro="" textlink="">
          <xdr:nvSpPr>
            <xdr:cNvPr id="2" name="Object 3">
              <a:extLst>
                <a:ext uri="{FF2B5EF4-FFF2-40B4-BE49-F238E27FC236}">
                  <a16:creationId xmlns:a16="http://schemas.microsoft.com/office/drawing/2014/main" id="{00000000-0008-0000-0100-000002000000}"/>
                </a:ext>
              </a:extLst>
            </xdr:cNvPr>
            <xdr:cNvSpPr txBox="1"/>
          </xdr:nvSpPr>
          <xdr:spPr>
            <a:xfrm>
              <a:off x="1343025" y="2733675"/>
              <a:ext cx="2488823" cy="1195777"/>
            </a:xfrm>
            <a:prstGeom prst="rect">
              <a:avLst/>
            </a:prstGeom>
          </xdr:spPr>
          <xdr:txBody>
            <a:bodyPr vertOverflow="clip" horzOverflow="clip" wrap="none">
              <a:spAutoFit/>
            </a:bodyPr>
            <a:lstStyle/>
            <a:p>
              <a:r>
                <a:rPr lang="de-CH" b="0" i="0">
                  <a:solidFill>
                    <a:srgbClr val="000000"/>
                  </a:solidFill>
                  <a:latin typeface="Cambria Math" panose="02040503050406030204" pitchFamily="18" charset="0"/>
                </a:rPr>
                <a:t>𝑥 ̅</a:t>
              </a:r>
              <a:r>
                <a:rPr lang="de-CH" i="0">
                  <a:solidFill>
                    <a:srgbClr val="000000"/>
                  </a:solidFill>
                  <a:latin typeface="Cambria Math" panose="02040503050406030204" pitchFamily="18" charset="0"/>
                </a:rPr>
                <a:t>=1/𝑁⋅∑_(𝑖=1)^𝑁</a:t>
              </a:r>
              <a:r>
                <a:rPr lang="de-CH" b="0" i="0">
                  <a:solidFill>
                    <a:srgbClr val="000000"/>
                  </a:solidFill>
                  <a:latin typeface="Cambria Math" panose="02040503050406030204" pitchFamily="18" charset="0"/>
                </a:rPr>
                <a:t>▒〖</a:t>
              </a:r>
              <a:r>
                <a:rPr lang="de-CH" i="0">
                  <a:solidFill>
                    <a:srgbClr val="000000"/>
                  </a:solidFill>
                  <a:latin typeface="Cambria Math" panose="02040503050406030204" pitchFamily="18" charset="0"/>
                </a:rPr>
                <a:t>𝑥_𝑖⋅</a:t>
              </a:r>
              <a:r>
                <a:rPr lang="de-CH" b="0" i="0">
                  <a:solidFill>
                    <a:srgbClr val="000000"/>
                  </a:solidFill>
                  <a:latin typeface="Cambria Math" panose="02040503050406030204" pitchFamily="18" charset="0"/>
                </a:rPr>
                <a:t>ℎ_𝑖 〗</a:t>
              </a:r>
              <a:r>
                <a:rPr lang="de-CH" i="0">
                  <a:solidFill>
                    <a:srgbClr val="000000"/>
                  </a:solidFill>
                  <a:latin typeface="Cambria Math" panose="02040503050406030204" pitchFamily="18" charset="0"/>
                </a:rPr>
                <a:t>  </a:t>
              </a:r>
              <a:r>
                <a:rPr lang="de-CH" sz="1100" i="0">
                  <a:solidFill>
                    <a:srgbClr val="000000"/>
                  </a:solidFill>
                  <a:effectLst/>
                  <a:latin typeface="Cambria Math" panose="02040503050406030204" pitchFamily="18" charset="0"/>
                  <a:ea typeface="+mn-ea"/>
                  <a:cs typeface="+mn-cs"/>
                </a:rPr>
                <a:t>"</a:t>
              </a:r>
              <a:r>
                <a:rPr lang="de-CH" sz="1100" i="0">
                  <a:effectLst/>
                  <a:latin typeface="Cambria Math" panose="02040503050406030204" pitchFamily="18" charset="0"/>
                  <a:ea typeface="+mn-ea"/>
                  <a:cs typeface="+mn-cs"/>
                </a:rPr>
                <a:t>mit N Klassen der </a:t>
              </a:r>
              <a:r>
                <a:rPr lang="de-CH" sz="1100" i="0">
                  <a:effectLst/>
                  <a:latin typeface="+mn-lt"/>
                  <a:ea typeface="+mn-ea"/>
                  <a:cs typeface="+mn-cs"/>
                </a:rPr>
                <a:t>"</a:t>
              </a:r>
              <a:endParaRPr lang="de-CH" sz="1100" i="1">
                <a:effectLst/>
                <a:latin typeface="+mn-lt"/>
                <a:ea typeface="+mn-ea"/>
                <a:cs typeface="+mn-cs"/>
              </a:endParaRPr>
            </a:p>
            <a:p>
              <a:r>
                <a:rPr lang="de-CH" sz="1100" i="0">
                  <a:effectLst/>
                  <a:latin typeface="Cambria Math" panose="02040503050406030204" pitchFamily="18" charset="0"/>
                  <a:ea typeface="+mn-ea"/>
                  <a:cs typeface="+mn-cs"/>
                </a:rPr>
                <a:t>"                                     Häufigkeiten </a:t>
              </a:r>
              <a:r>
                <a:rPr lang="de-CH" sz="1100" i="0">
                  <a:effectLst/>
                  <a:latin typeface="+mn-lt"/>
                  <a:ea typeface="+mn-ea"/>
                  <a:cs typeface="+mn-cs"/>
                </a:rPr>
                <a:t>" ℎ_𝑖</a:t>
              </a:r>
              <a:br>
                <a:rPr lang="de-CH" i="1">
                  <a:solidFill>
                    <a:srgbClr val="000000"/>
                  </a:solidFill>
                  <a:latin typeface="Cambria Math" panose="02040503050406030204" pitchFamily="18" charset="0"/>
                </a:rPr>
              </a:br>
              <a:r>
                <a:rPr lang="de-CH" b="0" i="0">
                  <a:solidFill>
                    <a:srgbClr val="000000"/>
                  </a:solidFill>
                  <a:latin typeface="Cambria Math" panose="02040503050406030204" pitchFamily="18" charset="0"/>
                </a:rPr>
                <a:t>𝑥 ̅</a:t>
              </a:r>
              <a:r>
                <a:rPr lang="de-CH" i="0">
                  <a:solidFill>
                    <a:srgbClr val="000000"/>
                  </a:solidFill>
                  <a:latin typeface="Cambria Math" panose="02040503050406030204" pitchFamily="18" charset="0"/>
                </a:rPr>
                <a:t>=1/𝑛⋅∑_(𝑖=1)</a:t>
              </a:r>
              <a:r>
                <a:rPr lang="de-CH" b="0" i="0">
                  <a:solidFill>
                    <a:srgbClr val="000000"/>
                  </a:solidFill>
                  <a:latin typeface="Cambria Math" panose="02040503050406030204" pitchFamily="18" charset="0"/>
                </a:rPr>
                <a:t>^𝑛▒</a:t>
              </a:r>
              <a:r>
                <a:rPr lang="de-CH" i="0">
                  <a:solidFill>
                    <a:srgbClr val="000000"/>
                  </a:solidFill>
                  <a:latin typeface="Cambria Math" panose="02040503050406030204" pitchFamily="18" charset="0"/>
                </a:rPr>
                <a:t>𝑥_𝑖   𝑜ℎ𝑛𝑒 𝐾𝑙𝑎𝑠𝑠𝑒𝑛</a:t>
              </a:r>
              <a:endParaRPr lang="de-CH"/>
            </a:p>
          </xdr:txBody>
        </xdr:sp>
      </mc:Fallback>
    </mc:AlternateContent>
    <xdr:clientData/>
  </xdr:twoCellAnchor>
  <xdr:twoCellAnchor>
    <xdr:from>
      <xdr:col>2</xdr:col>
      <xdr:colOff>209550</xdr:colOff>
      <xdr:row>14</xdr:row>
      <xdr:rowOff>581025</xdr:rowOff>
    </xdr:from>
    <xdr:to>
      <xdr:col>2</xdr:col>
      <xdr:colOff>1592364</xdr:colOff>
      <xdr:row>14</xdr:row>
      <xdr:rowOff>1084111</xdr:rowOff>
    </xdr:to>
    <mc:AlternateContent xmlns:mc="http://schemas.openxmlformats.org/markup-compatibility/2006" xmlns:a14="http://schemas.microsoft.com/office/drawing/2010/main">
      <mc:Choice Requires="a14">
        <xdr:sp macro="" textlink="">
          <xdr:nvSpPr>
            <xdr:cNvPr id="3" name="Object 4">
              <a:extLst>
                <a:ext uri="{FF2B5EF4-FFF2-40B4-BE49-F238E27FC236}">
                  <a16:creationId xmlns:a16="http://schemas.microsoft.com/office/drawing/2014/main" id="{00000000-0008-0000-0100-000003000000}"/>
                </a:ext>
              </a:extLst>
            </xdr:cNvPr>
            <xdr:cNvSpPr txBox="1"/>
          </xdr:nvSpPr>
          <xdr:spPr>
            <a:xfrm>
              <a:off x="3876675" y="5400675"/>
              <a:ext cx="1382814" cy="503086"/>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nary>
                      <m:naryPr>
                        <m:chr m:val="∑"/>
                        <m:supHide m:val="on"/>
                        <m:ctrlPr>
                          <a:rPr lang="de-CH" i="1">
                            <a:solidFill>
                              <a:srgbClr val="000000"/>
                            </a:solidFill>
                            <a:latin typeface="Cambria Math" panose="02040503050406030204" pitchFamily="18" charset="0"/>
                          </a:rPr>
                        </m:ctrlPr>
                      </m:naryPr>
                      <m:sub>
                        <m:r>
                          <a:rPr lang="de-CH" i="1">
                            <a:solidFill>
                              <a:srgbClr val="000000"/>
                            </a:solidFill>
                            <a:latin typeface="Cambria Math" panose="02040503050406030204" pitchFamily="18" charset="0"/>
                          </a:rPr>
                          <m:t>𝑖</m:t>
                        </m:r>
                      </m:sub>
                      <m:sup/>
                      <m:e>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r>
                          <a:rPr lang="de-CH" i="1">
                            <a:solidFill>
                              <a:srgbClr val="000000"/>
                            </a:solidFill>
                            <a:latin typeface="Cambria Math" panose="02040503050406030204" pitchFamily="18" charset="0"/>
                          </a:rPr>
                          <m:t>−</m:t>
                        </m:r>
                        <m:acc>
                          <m:accPr>
                            <m:chr m:val="̅"/>
                            <m:ctrlPr>
                              <a:rPr lang="de-CH" i="1">
                                <a:solidFill>
                                  <a:srgbClr val="000000"/>
                                </a:solidFill>
                                <a:latin typeface="Cambria Math" panose="02040503050406030204" pitchFamily="18" charset="0"/>
                              </a:rPr>
                            </m:ctrlPr>
                          </m:accPr>
                          <m:e>
                            <m:r>
                              <a:rPr lang="de-CH" b="0" i="1">
                                <a:solidFill>
                                  <a:srgbClr val="000000"/>
                                </a:solidFill>
                                <a:latin typeface="Cambria Math" panose="02040503050406030204" pitchFamily="18" charset="0"/>
                              </a:rPr>
                              <m:t>𝑥</m:t>
                            </m:r>
                          </m:e>
                        </m:acc>
                        <m:sSup>
                          <m:sSupPr>
                            <m:ctrlPr>
                              <a:rPr lang="de-CH" i="1">
                                <a:solidFill>
                                  <a:srgbClr val="000000"/>
                                </a:solidFill>
                                <a:latin typeface="Cambria Math" panose="02040503050406030204" pitchFamily="18" charset="0"/>
                              </a:rPr>
                            </m:ctrlPr>
                          </m:sSupPr>
                          <m:e>
                            <m:r>
                              <a:rPr lang="de-CH" i="1">
                                <a:solidFill>
                                  <a:srgbClr val="000000"/>
                                </a:solidFill>
                                <a:latin typeface="Cambria Math" panose="02040503050406030204" pitchFamily="18" charset="0"/>
                              </a:rPr>
                              <m:t>)</m:t>
                            </m:r>
                          </m:e>
                          <m:sup>
                            <m:r>
                              <a:rPr lang="de-CH" i="1">
                                <a:solidFill>
                                  <a:srgbClr val="000000"/>
                                </a:solidFill>
                                <a:latin typeface="Cambria Math" panose="02040503050406030204" pitchFamily="18" charset="0"/>
                              </a:rPr>
                              <m:t>2</m:t>
                            </m:r>
                          </m:sup>
                        </m:sSup>
                      </m:e>
                    </m:nary>
                    <m:r>
                      <a:rPr lang="de-CH" i="1">
                        <a:solidFill>
                          <a:srgbClr val="000000"/>
                        </a:solidFill>
                        <a:latin typeface="Cambria Math" panose="02040503050406030204" pitchFamily="18" charset="0"/>
                      </a:rPr>
                      <m:t>=</m:t>
                    </m:r>
                    <m:r>
                      <a:rPr lang="de-CH" b="0" i="1">
                        <a:solidFill>
                          <a:srgbClr val="000000"/>
                        </a:solidFill>
                        <a:latin typeface="Cambria Math" panose="02040503050406030204" pitchFamily="18" charset="0"/>
                      </a:rPr>
                      <m:t>𝑚𝑖𝑛</m:t>
                    </m:r>
                  </m:oMath>
                </m:oMathPara>
              </a14:m>
              <a:endParaRPr lang="de-CH"/>
            </a:p>
          </xdr:txBody>
        </xdr:sp>
      </mc:Choice>
      <mc:Fallback xmlns="">
        <xdr:sp macro="" textlink="">
          <xdr:nvSpPr>
            <xdr:cNvPr id="3" name="Object 4">
              <a:extLst>
                <a:ext uri="{FF2B5EF4-FFF2-40B4-BE49-F238E27FC236}">
                  <a16:creationId xmlns:a16="http://schemas.microsoft.com/office/drawing/2014/main" id="{9CFFA194-7AED-057A-7C9E-3A772F7D31D4}"/>
                </a:ext>
              </a:extLst>
            </xdr:cNvPr>
            <xdr:cNvSpPr txBox="1"/>
          </xdr:nvSpPr>
          <xdr:spPr>
            <a:xfrm>
              <a:off x="3876675" y="5400675"/>
              <a:ext cx="1382814" cy="503086"/>
            </a:xfrm>
            <a:prstGeom prst="rect">
              <a:avLst/>
            </a:prstGeom>
          </xdr:spPr>
          <xdr:txBody>
            <a:bodyPr vertOverflow="clip" horzOverflow="clip" wrap="none">
              <a:spAutoFit/>
            </a:bodyPr>
            <a:lstStyle/>
            <a:p>
              <a:pPr/>
              <a:r>
                <a:rPr lang="de-CH" i="0">
                  <a:solidFill>
                    <a:srgbClr val="000000"/>
                  </a:solidFill>
                  <a:latin typeface="Cambria Math" panose="02040503050406030204" pitchFamily="18" charset="0"/>
                </a:rPr>
                <a:t>∑8_𝑖▒〖(𝑥_𝑖−</a:t>
              </a:r>
              <a:r>
                <a:rPr lang="de-CH" b="0" i="0">
                  <a:solidFill>
                    <a:srgbClr val="000000"/>
                  </a:solidFill>
                  <a:latin typeface="Cambria Math" panose="02040503050406030204" pitchFamily="18" charset="0"/>
                </a:rPr>
                <a:t>𝑥 ̅</a:t>
              </a:r>
              <a:r>
                <a:rPr lang="de-CH" i="0">
                  <a:solidFill>
                    <a:srgbClr val="000000"/>
                  </a:solidFill>
                  <a:latin typeface="Cambria Math" panose="02040503050406030204" pitchFamily="18" charset="0"/>
                </a:rPr>
                <a:t>)^2 〗=</a:t>
              </a:r>
              <a:r>
                <a:rPr lang="de-CH" b="0" i="0">
                  <a:solidFill>
                    <a:srgbClr val="000000"/>
                  </a:solidFill>
                  <a:latin typeface="Cambria Math" panose="02040503050406030204" pitchFamily="18" charset="0"/>
                </a:rPr>
                <a:t>𝑚𝑖𝑛</a:t>
              </a:r>
              <a:endParaRPr lang="de-CH"/>
            </a:p>
          </xdr:txBody>
        </xdr:sp>
      </mc:Fallback>
    </mc:AlternateContent>
    <xdr:clientData/>
  </xdr:twoCellAnchor>
  <xdr:twoCellAnchor>
    <xdr:from>
      <xdr:col>2</xdr:col>
      <xdr:colOff>419100</xdr:colOff>
      <xdr:row>11</xdr:row>
      <xdr:rowOff>1181100</xdr:rowOff>
    </xdr:from>
    <xdr:to>
      <xdr:col>2</xdr:col>
      <xdr:colOff>1903737</xdr:colOff>
      <xdr:row>11</xdr:row>
      <xdr:rowOff>1684186</xdr:rowOff>
    </xdr:to>
    <mc:AlternateContent xmlns:mc="http://schemas.openxmlformats.org/markup-compatibility/2006" xmlns:a14="http://schemas.microsoft.com/office/drawing/2010/main">
      <mc:Choice Requires="a14">
        <xdr:sp macro="" textlink="">
          <xdr:nvSpPr>
            <xdr:cNvPr id="4" name="Object 2">
              <a:extLst>
                <a:ext uri="{FF2B5EF4-FFF2-40B4-BE49-F238E27FC236}">
                  <a16:creationId xmlns:a16="http://schemas.microsoft.com/office/drawing/2014/main" id="{00000000-0008-0000-0100-000004000000}"/>
                </a:ext>
              </a:extLst>
            </xdr:cNvPr>
            <xdr:cNvSpPr txBox="1"/>
          </xdr:nvSpPr>
          <xdr:spPr>
            <a:xfrm>
              <a:off x="4086225" y="3962400"/>
              <a:ext cx="1484637" cy="503086"/>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nary>
                      <m:naryPr>
                        <m:chr m:val="∑"/>
                        <m:supHide m:val="on"/>
                        <m:ctrlPr>
                          <a:rPr lang="de-CH" i="1">
                            <a:solidFill>
                              <a:srgbClr val="000000"/>
                            </a:solidFill>
                            <a:latin typeface="Cambria Math" panose="02040503050406030204" pitchFamily="18" charset="0"/>
                          </a:rPr>
                        </m:ctrlPr>
                      </m:naryPr>
                      <m:sub>
                        <m:r>
                          <a:rPr lang="de-CH" i="1">
                            <a:solidFill>
                              <a:srgbClr val="000000"/>
                            </a:solidFill>
                            <a:latin typeface="Cambria Math" panose="02040503050406030204" pitchFamily="18" charset="0"/>
                          </a:rPr>
                          <m:t>𝑖</m:t>
                        </m:r>
                      </m:sub>
                      <m:sup/>
                      <m:e>
                        <m:d>
                          <m:dPr>
                            <m:begChr m:val="|"/>
                            <m:endChr m:val="|"/>
                            <m:ctrlPr>
                              <a:rPr lang="de-CH" i="1">
                                <a:solidFill>
                                  <a:srgbClr val="000000"/>
                                </a:solidFill>
                                <a:latin typeface="Cambria Math" panose="02040503050406030204" pitchFamily="18" charset="0"/>
                              </a:rPr>
                            </m:ctrlPr>
                          </m:dPr>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r>
                              <a:rPr lang="de-CH" i="1">
                                <a:solidFill>
                                  <a:srgbClr val="000000"/>
                                </a:solidFill>
                                <a:latin typeface="Cambria Math" panose="02040503050406030204" pitchFamily="18" charset="0"/>
                              </a:rPr>
                              <m:t>−</m:t>
                            </m:r>
                            <m:r>
                              <a:rPr lang="de-CH" i="1">
                                <a:solidFill>
                                  <a:srgbClr val="000000"/>
                                </a:solidFill>
                                <a:latin typeface="Cambria Math" panose="02040503050406030204" pitchFamily="18" charset="0"/>
                              </a:rPr>
                              <m:t>𝑚𝑒𝑑</m:t>
                            </m:r>
                          </m:e>
                        </m:d>
                      </m:e>
                    </m:nary>
                    <m:r>
                      <a:rPr lang="de-CH" i="1">
                        <a:solidFill>
                          <a:srgbClr val="000000"/>
                        </a:solidFill>
                        <a:latin typeface="Cambria Math" panose="02040503050406030204" pitchFamily="18" charset="0"/>
                      </a:rPr>
                      <m:t>=</m:t>
                    </m:r>
                    <m:r>
                      <a:rPr lang="de-CH" b="0" i="1">
                        <a:solidFill>
                          <a:srgbClr val="000000"/>
                        </a:solidFill>
                        <a:latin typeface="Cambria Math" panose="02040503050406030204" pitchFamily="18" charset="0"/>
                      </a:rPr>
                      <m:t>𝑚𝑖𝑛</m:t>
                    </m:r>
                  </m:oMath>
                </m:oMathPara>
              </a14:m>
              <a:endParaRPr lang="de-CH"/>
            </a:p>
          </xdr:txBody>
        </xdr:sp>
      </mc:Choice>
      <mc:Fallback xmlns="">
        <xdr:sp macro="" textlink="">
          <xdr:nvSpPr>
            <xdr:cNvPr id="4" name="Object 2">
              <a:extLst>
                <a:ext uri="{FF2B5EF4-FFF2-40B4-BE49-F238E27FC236}">
                  <a16:creationId xmlns:a16="http://schemas.microsoft.com/office/drawing/2014/main" id="{530FE5F6-C8F5-82CE-2D35-DEFAE6E4C517}"/>
                </a:ext>
              </a:extLst>
            </xdr:cNvPr>
            <xdr:cNvSpPr txBox="1"/>
          </xdr:nvSpPr>
          <xdr:spPr>
            <a:xfrm>
              <a:off x="4086225" y="3962400"/>
              <a:ext cx="1484637" cy="503086"/>
            </a:xfrm>
            <a:prstGeom prst="rect">
              <a:avLst/>
            </a:prstGeom>
          </xdr:spPr>
          <xdr:txBody>
            <a:bodyPr vertOverflow="clip" horzOverflow="clip" wrap="none">
              <a:spAutoFit/>
            </a:bodyPr>
            <a:lstStyle/>
            <a:p>
              <a:pPr/>
              <a:r>
                <a:rPr lang="de-CH" i="0">
                  <a:solidFill>
                    <a:srgbClr val="000000"/>
                  </a:solidFill>
                  <a:latin typeface="Cambria Math" panose="02040503050406030204" pitchFamily="18" charset="0"/>
                </a:rPr>
                <a:t>∑8_𝑖▒|𝑥_𝑖−𝑚𝑒𝑑| =</a:t>
              </a:r>
              <a:r>
                <a:rPr lang="de-CH" b="0" i="0">
                  <a:solidFill>
                    <a:srgbClr val="000000"/>
                  </a:solidFill>
                  <a:latin typeface="Cambria Math" panose="02040503050406030204" pitchFamily="18" charset="0"/>
                </a:rPr>
                <a:t>𝑚𝑖𝑛</a:t>
              </a:r>
              <a:endParaRPr lang="de-CH"/>
            </a:p>
          </xdr:txBody>
        </xdr:sp>
      </mc:Fallback>
    </mc:AlternateContent>
    <xdr:clientData/>
  </xdr:twoCellAnchor>
  <xdr:twoCellAnchor>
    <xdr:from>
      <xdr:col>1</xdr:col>
      <xdr:colOff>142875</xdr:colOff>
      <xdr:row>17</xdr:row>
      <xdr:rowOff>180975</xdr:rowOff>
    </xdr:from>
    <xdr:to>
      <xdr:col>1</xdr:col>
      <xdr:colOff>1552575</xdr:colOff>
      <xdr:row>17</xdr:row>
      <xdr:rowOff>866775</xdr:rowOff>
    </xdr:to>
    <mc:AlternateContent xmlns:mc="http://schemas.openxmlformats.org/markup-compatibility/2006" xmlns:a14="http://schemas.microsoft.com/office/drawing/2010/main">
      <mc:Choice Requires="a14">
        <xdr:sp macro="" textlink="">
          <xdr:nvSpPr>
            <xdr:cNvPr id="5" name="Object 6">
              <a:extLst>
                <a:ext uri="{FF2B5EF4-FFF2-40B4-BE49-F238E27FC236}">
                  <a16:creationId xmlns:a16="http://schemas.microsoft.com/office/drawing/2014/main" id="{00000000-0008-0000-0100-000005000000}"/>
                </a:ext>
              </a:extLst>
            </xdr:cNvPr>
            <xdr:cNvSpPr txBox="1"/>
          </xdr:nvSpPr>
          <xdr:spPr>
            <a:xfrm>
              <a:off x="1504950" y="2647950"/>
              <a:ext cx="1409700" cy="68580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de-CH" i="1">
                        <a:solidFill>
                          <a:srgbClr val="000000"/>
                        </a:solidFill>
                        <a:latin typeface="Cambria Math" panose="02040503050406030204" pitchFamily="18" charset="0"/>
                      </a:rPr>
                      <m:t>𝐺𝑀</m:t>
                    </m:r>
                    <m:r>
                      <a:rPr lang="de-CH" i="1">
                        <a:solidFill>
                          <a:srgbClr val="000000"/>
                        </a:solidFill>
                        <a:latin typeface="Cambria Math" panose="02040503050406030204" pitchFamily="18" charset="0"/>
                      </a:rPr>
                      <m:t>=</m:t>
                    </m:r>
                    <m:rad>
                      <m:radPr>
                        <m:ctrlPr>
                          <a:rPr lang="de-CH" i="1">
                            <a:solidFill>
                              <a:srgbClr val="000000"/>
                            </a:solidFill>
                            <a:latin typeface="Cambria Math" panose="02040503050406030204" pitchFamily="18" charset="0"/>
                          </a:rPr>
                        </m:ctrlPr>
                      </m:radPr>
                      <m:deg>
                        <m:r>
                          <a:rPr lang="de-CH" i="1">
                            <a:solidFill>
                              <a:srgbClr val="000000"/>
                            </a:solidFill>
                            <a:latin typeface="Cambria Math" panose="02040503050406030204" pitchFamily="18" charset="0"/>
                          </a:rPr>
                          <m:t>𝑛</m:t>
                        </m:r>
                      </m:deg>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1</m:t>
                            </m:r>
                          </m:sub>
                        </m:sSub>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2</m:t>
                            </m:r>
                          </m:sub>
                        </m:sSub>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𝑛</m:t>
                            </m:r>
                          </m:sub>
                        </m:sSub>
                      </m:e>
                    </m:rad>
                  </m:oMath>
                  <m:oMath xmlns:m="http://schemas.openxmlformats.org/officeDocument/2006/math">
                    <m:r>
                      <a:rPr lang="de-CH" i="1">
                        <a:solidFill>
                          <a:srgbClr val="000000"/>
                        </a:solidFill>
                        <a:latin typeface="Cambria Math" panose="02040503050406030204" pitchFamily="18" charset="0"/>
                      </a:rPr>
                      <m:t>  =</m:t>
                    </m:r>
                    <m:rad>
                      <m:radPr>
                        <m:ctrlPr>
                          <a:rPr lang="de-CH" i="1">
                            <a:solidFill>
                              <a:srgbClr val="000000"/>
                            </a:solidFill>
                            <a:latin typeface="Cambria Math" panose="02040503050406030204" pitchFamily="18" charset="0"/>
                          </a:rPr>
                        </m:ctrlPr>
                      </m:radPr>
                      <m:deg>
                        <m:r>
                          <a:rPr lang="de-CH" i="1">
                            <a:solidFill>
                              <a:srgbClr val="000000"/>
                            </a:solidFill>
                            <a:latin typeface="Cambria Math" panose="02040503050406030204" pitchFamily="18" charset="0"/>
                          </a:rPr>
                          <m:t>𝑛</m:t>
                        </m:r>
                      </m:deg>
                      <m:e>
                        <m:nary>
                          <m:naryPr>
                            <m:chr m:val="∏"/>
                            <m:supHide m:val="on"/>
                            <m:ctrlPr>
                              <a:rPr lang="de-CH" i="1">
                                <a:solidFill>
                                  <a:srgbClr val="000000"/>
                                </a:solidFill>
                                <a:latin typeface="Cambria Math" panose="02040503050406030204" pitchFamily="18" charset="0"/>
                              </a:rPr>
                            </m:ctrlPr>
                          </m:naryPr>
                          <m:sub>
                            <m:r>
                              <a:rPr lang="de-CH" i="1">
                                <a:solidFill>
                                  <a:srgbClr val="000000"/>
                                </a:solidFill>
                                <a:latin typeface="Cambria Math" panose="02040503050406030204" pitchFamily="18" charset="0"/>
                              </a:rPr>
                              <m:t>𝑖</m:t>
                            </m:r>
                          </m:sub>
                          <m:sup/>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e>
                        </m:nary>
                      </m:e>
                    </m:rad>
                  </m:oMath>
                </m:oMathPara>
              </a14:m>
              <a:endParaRPr lang="de-CH"/>
            </a:p>
          </xdr:txBody>
        </xdr:sp>
      </mc:Choice>
      <mc:Fallback xmlns="">
        <xdr:sp macro="" textlink="">
          <xdr:nvSpPr>
            <xdr:cNvPr id="5" name="Object 6">
              <a:extLst>
                <a:ext uri="{FF2B5EF4-FFF2-40B4-BE49-F238E27FC236}">
                  <a16:creationId xmlns:a16="http://schemas.microsoft.com/office/drawing/2014/main" id="{2EF511B5-E8AF-0CD5-DB9B-ABAC00F2F09C}"/>
                </a:ext>
              </a:extLst>
            </xdr:cNvPr>
            <xdr:cNvSpPr txBox="1"/>
          </xdr:nvSpPr>
          <xdr:spPr>
            <a:xfrm>
              <a:off x="1504950" y="2647950"/>
              <a:ext cx="1409700" cy="685800"/>
            </a:xfrm>
            <a:prstGeom prst="rect">
              <a:avLst/>
            </a:prstGeom>
          </xdr:spPr>
          <xdr:txBody>
            <a:bodyPr vertOverflow="clip" horzOverflow="clip" wrap="none">
              <a:spAutoFit/>
            </a:bodyPr>
            <a:lstStyle/>
            <a:p>
              <a:pPr/>
              <a:r>
                <a:rPr lang="de-CH" i="0">
                  <a:solidFill>
                    <a:srgbClr val="000000"/>
                  </a:solidFill>
                  <a:latin typeface="Cambria Math" panose="02040503050406030204" pitchFamily="18" charset="0"/>
                </a:rPr>
                <a:t>𝐺𝑀=√(𝑛&amp;𝑥_1⋅𝑥_2⋅...⋅𝑥_𝑛 )</a:t>
              </a:r>
              <a:br>
                <a:rPr lang="de-CH" i="1">
                  <a:solidFill>
                    <a:srgbClr val="000000"/>
                  </a:solidFill>
                  <a:latin typeface="Cambria Math" panose="02040503050406030204" pitchFamily="18" charset="0"/>
                </a:rPr>
              </a:br>
              <a:r>
                <a:rPr lang="de-CH" i="0">
                  <a:solidFill>
                    <a:srgbClr val="000000"/>
                  </a:solidFill>
                  <a:latin typeface="Cambria Math" panose="02040503050406030204" pitchFamily="18" charset="0"/>
                </a:rPr>
                <a:t>  =√(𝑛&amp;∏8_𝑖▒𝑥_𝑖 )</a:t>
              </a:r>
              <a:endParaRPr lang="de-CH"/>
            </a:p>
          </xdr:txBody>
        </xdr:sp>
      </mc:Fallback>
    </mc:AlternateContent>
    <xdr:clientData/>
  </xdr:twoCellAnchor>
  <xdr:twoCellAnchor>
    <xdr:from>
      <xdr:col>1</xdr:col>
      <xdr:colOff>142875</xdr:colOff>
      <xdr:row>17</xdr:row>
      <xdr:rowOff>180975</xdr:rowOff>
    </xdr:from>
    <xdr:to>
      <xdr:col>1</xdr:col>
      <xdr:colOff>1674192</xdr:colOff>
      <xdr:row>17</xdr:row>
      <xdr:rowOff>443163</xdr:rowOff>
    </xdr:to>
    <mc:AlternateContent xmlns:mc="http://schemas.openxmlformats.org/markup-compatibility/2006" xmlns:a14="http://schemas.microsoft.com/office/drawing/2010/main">
      <mc:Choice Requires="a14">
        <xdr:sp macro="" textlink="">
          <xdr:nvSpPr>
            <xdr:cNvPr id="6" name="Object 6">
              <a:extLst>
                <a:ext uri="{FF2B5EF4-FFF2-40B4-BE49-F238E27FC236}">
                  <a16:creationId xmlns:a16="http://schemas.microsoft.com/office/drawing/2014/main" id="{00000000-0008-0000-0100-000006200000}"/>
                </a:ext>
              </a:extLst>
            </xdr:cNvPr>
            <xdr:cNvSpPr txBox="1"/>
          </xdr:nvSpPr>
          <xdr:spPr>
            <a:xfrm>
              <a:off x="1504950" y="2647950"/>
              <a:ext cx="1531317" cy="262188"/>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de-CH" i="1">
                        <a:solidFill>
                          <a:srgbClr val="000000"/>
                        </a:solidFill>
                        <a:latin typeface="Cambria Math" panose="02040503050406030204" pitchFamily="18" charset="0"/>
                      </a:rPr>
                      <m:t>𝐺𝑀</m:t>
                    </m:r>
                    <m:r>
                      <a:rPr lang="de-CH" i="1">
                        <a:solidFill>
                          <a:srgbClr val="000000"/>
                        </a:solidFill>
                        <a:latin typeface="Cambria Math" panose="02040503050406030204" pitchFamily="18" charset="0"/>
                      </a:rPr>
                      <m:t>=</m:t>
                    </m:r>
                    <m:rad>
                      <m:radPr>
                        <m:ctrlPr>
                          <a:rPr lang="de-CH" i="1">
                            <a:solidFill>
                              <a:srgbClr val="000000"/>
                            </a:solidFill>
                            <a:latin typeface="Cambria Math" panose="02040503050406030204" pitchFamily="18" charset="0"/>
                          </a:rPr>
                        </m:ctrlPr>
                      </m:radPr>
                      <m:deg>
                        <m:r>
                          <a:rPr lang="de-CH" i="1">
                            <a:solidFill>
                              <a:srgbClr val="000000"/>
                            </a:solidFill>
                            <a:latin typeface="Cambria Math" panose="02040503050406030204" pitchFamily="18" charset="0"/>
                          </a:rPr>
                          <m:t>𝑛</m:t>
                        </m:r>
                      </m:deg>
                      <m:e>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1</m:t>
                            </m:r>
                          </m:sub>
                        </m:sSub>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2</m:t>
                            </m:r>
                          </m:sub>
                        </m:sSub>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𝑛</m:t>
                            </m:r>
                          </m:sub>
                        </m:sSub>
                      </m:e>
                    </m:rad>
                  </m:oMath>
                </m:oMathPara>
              </a14:m>
              <a:br>
                <a:rPr lang="de-CH" i="1">
                  <a:solidFill>
                    <a:srgbClr val="000000"/>
                  </a:solidFill>
                  <a:latin typeface="Cambria Math" panose="02040503050406030204" pitchFamily="18" charset="0"/>
                </a:rPr>
              </a:br>
              <a:endParaRPr lang="de-CH"/>
            </a:p>
          </xdr:txBody>
        </xdr:sp>
      </mc:Choice>
      <mc:Fallback xmlns="">
        <xdr:sp macro="" textlink="">
          <xdr:nvSpPr>
            <xdr:cNvPr id="6" name="Object 6">
              <a:extLst>
                <a:ext uri="{FF2B5EF4-FFF2-40B4-BE49-F238E27FC236}">
                  <a16:creationId xmlns:a16="http://schemas.microsoft.com/office/drawing/2014/main" id="{00000000-0008-0000-0100-000006200000}"/>
                </a:ext>
              </a:extLst>
            </xdr:cNvPr>
            <xdr:cNvSpPr txBox="1"/>
          </xdr:nvSpPr>
          <xdr:spPr>
            <a:xfrm>
              <a:off x="1504950" y="2647950"/>
              <a:ext cx="1531317" cy="262188"/>
            </a:xfrm>
            <a:prstGeom prst="rect">
              <a:avLst/>
            </a:prstGeom>
          </xdr:spPr>
          <xdr:txBody>
            <a:bodyPr vertOverflow="clip" horzOverflow="clip" wrap="none">
              <a:spAutoFit/>
            </a:bodyPr>
            <a:lstStyle/>
            <a:p>
              <a:pPr/>
              <a:r>
                <a:rPr lang="de-CH" i="0">
                  <a:solidFill>
                    <a:srgbClr val="000000"/>
                  </a:solidFill>
                  <a:latin typeface="Cambria Math" panose="02040503050406030204" pitchFamily="18" charset="0"/>
                </a:rPr>
                <a:t>𝐺𝑀=√(𝑛&amp;𝑥_1⋅𝑥_2⋅...⋅𝑥_𝑛 )</a:t>
              </a:r>
              <a:br>
                <a:rPr lang="de-CH" i="1">
                  <a:solidFill>
                    <a:srgbClr val="000000"/>
                  </a:solidFill>
                  <a:latin typeface="Cambria Math" panose="02040503050406030204" pitchFamily="18" charset="0"/>
                </a:rPr>
              </a:br>
              <a:endParaRPr lang="de-CH"/>
            </a:p>
          </xdr:txBody>
        </xdr:sp>
      </mc:Fallback>
    </mc:AlternateContent>
    <xdr:clientData/>
  </xdr:twoCellAnchor>
  <xdr:twoCellAnchor>
    <xdr:from>
      <xdr:col>0</xdr:col>
      <xdr:colOff>1314450</xdr:colOff>
      <xdr:row>23</xdr:row>
      <xdr:rowOff>847725</xdr:rowOff>
    </xdr:from>
    <xdr:to>
      <xdr:col>1</xdr:col>
      <xdr:colOff>1733568</xdr:colOff>
      <xdr:row>23</xdr:row>
      <xdr:rowOff>1112285</xdr:rowOff>
    </xdr:to>
    <mc:AlternateContent xmlns:mc="http://schemas.openxmlformats.org/markup-compatibility/2006" xmlns:a14="http://schemas.microsoft.com/office/drawing/2010/main">
      <mc:Choice Requires="a14">
        <xdr:sp macro="" textlink="">
          <xdr:nvSpPr>
            <xdr:cNvPr id="8" name="Object 7">
              <a:extLst>
                <a:ext uri="{FF2B5EF4-FFF2-40B4-BE49-F238E27FC236}">
                  <a16:creationId xmlns:a16="http://schemas.microsoft.com/office/drawing/2014/main" id="{00000000-0008-0000-0100-000007200000}"/>
                </a:ext>
              </a:extLst>
            </xdr:cNvPr>
            <xdr:cNvSpPr txBox="1"/>
          </xdr:nvSpPr>
          <xdr:spPr>
            <a:xfrm>
              <a:off x="1314450" y="4095750"/>
              <a:ext cx="1781193" cy="26456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de-CH" i="1">
                        <a:solidFill>
                          <a:srgbClr val="000000"/>
                        </a:solidFill>
                        <a:latin typeface="Cambria Math" panose="02040503050406030204" pitchFamily="18" charset="0"/>
                      </a:rPr>
                      <m:t>𝑆𝑊</m:t>
                    </m:r>
                    <m:r>
                      <a:rPr lang="de-CH" i="1">
                        <a:solidFill>
                          <a:srgbClr val="000000"/>
                        </a:solidFill>
                        <a:latin typeface="Cambria Math" panose="02040503050406030204" pitchFamily="18" charset="0"/>
                      </a:rPr>
                      <m:t>=</m:t>
                    </m:r>
                    <m:r>
                      <a:rPr lang="de-CH" i="1">
                        <a:solidFill>
                          <a:srgbClr val="000000"/>
                        </a:solidFill>
                        <a:latin typeface="Cambria Math" panose="02040503050406030204" pitchFamily="18" charset="0"/>
                      </a:rPr>
                      <m:t>𝑀𝑎𝑥</m:t>
                    </m:r>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r>
                      <a:rPr lang="de-CH" i="1">
                        <a:solidFill>
                          <a:srgbClr val="000000"/>
                        </a:solidFill>
                        <a:latin typeface="Cambria Math" panose="02040503050406030204" pitchFamily="18" charset="0"/>
                      </a:rPr>
                      <m:t>)−</m:t>
                    </m:r>
                    <m:r>
                      <a:rPr lang="de-CH" i="1">
                        <a:solidFill>
                          <a:srgbClr val="000000"/>
                        </a:solidFill>
                        <a:latin typeface="Cambria Math" panose="02040503050406030204" pitchFamily="18" charset="0"/>
                      </a:rPr>
                      <m:t>𝑀𝑖𝑛</m:t>
                    </m:r>
                    <m:r>
                      <a:rPr lang="de-CH" i="1">
                        <a:solidFill>
                          <a:srgbClr val="000000"/>
                        </a:solidFill>
                        <a:latin typeface="Cambria Math" panose="02040503050406030204" pitchFamily="18" charset="0"/>
                      </a:rPr>
                      <m:t>(</m:t>
                    </m:r>
                    <m:sSub>
                      <m:sSubPr>
                        <m:ctrlPr>
                          <a:rPr lang="de-CH" i="1">
                            <a:solidFill>
                              <a:srgbClr val="000000"/>
                            </a:solidFill>
                            <a:latin typeface="Cambria Math" panose="02040503050406030204" pitchFamily="18" charset="0"/>
                          </a:rPr>
                        </m:ctrlPr>
                      </m:sSubPr>
                      <m:e>
                        <m:r>
                          <a:rPr lang="de-CH" i="1">
                            <a:solidFill>
                              <a:srgbClr val="000000"/>
                            </a:solidFill>
                            <a:latin typeface="Cambria Math" panose="02040503050406030204" pitchFamily="18" charset="0"/>
                          </a:rPr>
                          <m:t>𝑥</m:t>
                        </m:r>
                      </m:e>
                      <m:sub>
                        <m:r>
                          <a:rPr lang="de-CH" i="1">
                            <a:solidFill>
                              <a:srgbClr val="000000"/>
                            </a:solidFill>
                            <a:latin typeface="Cambria Math" panose="02040503050406030204" pitchFamily="18" charset="0"/>
                          </a:rPr>
                          <m:t>𝑖</m:t>
                        </m:r>
                      </m:sub>
                    </m:sSub>
                    <m:r>
                      <a:rPr lang="de-CH" i="1">
                        <a:solidFill>
                          <a:srgbClr val="000000"/>
                        </a:solidFill>
                        <a:latin typeface="Cambria Math" panose="02040503050406030204" pitchFamily="18" charset="0"/>
                      </a:rPr>
                      <m:t>)</m:t>
                    </m:r>
                  </m:oMath>
                </m:oMathPara>
              </a14:m>
              <a:endParaRPr lang="de-CH"/>
            </a:p>
          </xdr:txBody>
        </xdr:sp>
      </mc:Choice>
      <mc:Fallback xmlns="">
        <xdr:sp macro="" textlink="">
          <xdr:nvSpPr>
            <xdr:cNvPr id="8" name="Object 7">
              <a:extLst>
                <a:ext uri="{FF2B5EF4-FFF2-40B4-BE49-F238E27FC236}">
                  <a16:creationId xmlns:a16="http://schemas.microsoft.com/office/drawing/2014/main" id="{00000000-0008-0000-0100-000007200000}"/>
                </a:ext>
              </a:extLst>
            </xdr:cNvPr>
            <xdr:cNvSpPr txBox="1"/>
          </xdr:nvSpPr>
          <xdr:spPr>
            <a:xfrm>
              <a:off x="1314450" y="4095750"/>
              <a:ext cx="1781193" cy="264560"/>
            </a:xfrm>
            <a:prstGeom prst="rect">
              <a:avLst/>
            </a:prstGeom>
          </xdr:spPr>
          <xdr:txBody>
            <a:bodyPr vertOverflow="clip" horzOverflow="clip" wrap="none">
              <a:spAutoFit/>
            </a:bodyPr>
            <a:lstStyle/>
            <a:p>
              <a:pPr/>
              <a:r>
                <a:rPr lang="de-CH" i="0">
                  <a:solidFill>
                    <a:srgbClr val="000000"/>
                  </a:solidFill>
                  <a:latin typeface="Cambria Math" panose="02040503050406030204" pitchFamily="18" charset="0"/>
                </a:rPr>
                <a:t>𝑆𝑊=𝑀𝑎𝑥(𝑥_𝑖)−𝑀𝑖𝑛(𝑥_𝑖)</a:t>
              </a:r>
              <a:endParaRPr lang="de-CH"/>
            </a:p>
          </xdr:txBody>
        </xdr:sp>
      </mc:Fallback>
    </mc:AlternateContent>
    <xdr:clientData/>
  </xdr:twoCellAnchor>
  <xdr:oneCellAnchor>
    <xdr:from>
      <xdr:col>3</xdr:col>
      <xdr:colOff>1738312</xdr:colOff>
      <xdr:row>22</xdr:row>
      <xdr:rowOff>85725</xdr:rowOff>
    </xdr:from>
    <xdr:ext cx="1004888" cy="476250"/>
    <xdr:sp macro="" textlink="">
      <xdr:nvSpPr>
        <xdr:cNvPr id="7" name="Textfeld 6">
          <a:extLst>
            <a:ext uri="{FF2B5EF4-FFF2-40B4-BE49-F238E27FC236}">
              <a16:creationId xmlns:a16="http://schemas.microsoft.com/office/drawing/2014/main" id="{B0967329-EC69-6B51-2773-EA1C457E8013}"/>
            </a:ext>
          </a:extLst>
        </xdr:cNvPr>
        <xdr:cNvSpPr txBox="1"/>
      </xdr:nvSpPr>
      <xdr:spPr>
        <a:xfrm>
          <a:off x="8281987" y="3648075"/>
          <a:ext cx="100488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endParaRPr lang="de-CH" sz="1100"/>
        </a:p>
      </xdr:txBody>
    </xdr:sp>
    <xdr:clientData/>
  </xdr:oneCellAnchor>
  <xdr:twoCellAnchor>
    <xdr:from>
      <xdr:col>0</xdr:col>
      <xdr:colOff>1309687</xdr:colOff>
      <xdr:row>29</xdr:row>
      <xdr:rowOff>400051</xdr:rowOff>
    </xdr:from>
    <xdr:to>
      <xdr:col>1</xdr:col>
      <xdr:colOff>923925</xdr:colOff>
      <xdr:row>29</xdr:row>
      <xdr:rowOff>800101</xdr:rowOff>
    </xdr:to>
    <mc:AlternateContent xmlns:mc="http://schemas.openxmlformats.org/markup-compatibility/2006" xmlns:a14="http://schemas.microsoft.com/office/drawing/2010/main">
      <mc:Choice Requires="a14">
        <xdr:sp macro="" textlink="">
          <xdr:nvSpPr>
            <xdr:cNvPr id="9" name="Textfeld 8">
              <a:extLst>
                <a:ext uri="{FF2B5EF4-FFF2-40B4-BE49-F238E27FC236}">
                  <a16:creationId xmlns:a16="http://schemas.microsoft.com/office/drawing/2014/main" id="{36A45E84-A375-3EA6-5933-313B2039700D}"/>
                </a:ext>
              </a:extLst>
            </xdr:cNvPr>
            <xdr:cNvSpPr txBox="1"/>
          </xdr:nvSpPr>
          <xdr:spPr>
            <a:xfrm>
              <a:off x="1309687" y="4772026"/>
              <a:ext cx="976313"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de-CH" sz="1100" i="1">
                            <a:latin typeface="Cambria Math" panose="02040503050406030204" pitchFamily="18" charset="0"/>
                          </a:rPr>
                        </m:ctrlPr>
                      </m:sSubPr>
                      <m:e>
                        <m:r>
                          <a:rPr lang="de-CH" sz="1100" b="0" i="1">
                            <a:latin typeface="Cambria Math" panose="02040503050406030204" pitchFamily="18" charset="0"/>
                          </a:rPr>
                          <m:t>𝑠</m:t>
                        </m:r>
                      </m:e>
                      <m:sub>
                        <m:acc>
                          <m:accPr>
                            <m:chr m:val="̅"/>
                            <m:ctrlPr>
                              <a:rPr lang="de-CH" sz="1100" i="1">
                                <a:latin typeface="Cambria Math" panose="02040503050406030204" pitchFamily="18" charset="0"/>
                              </a:rPr>
                            </m:ctrlPr>
                          </m:accPr>
                          <m:e>
                            <m:r>
                              <a:rPr lang="de-CH" sz="1100" b="0" i="1">
                                <a:latin typeface="Cambria Math" panose="02040503050406030204" pitchFamily="18" charset="0"/>
                              </a:rPr>
                              <m:t>𝑥</m:t>
                            </m:r>
                          </m:e>
                        </m:acc>
                      </m:sub>
                    </m:sSub>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𝑠</m:t>
                        </m:r>
                      </m:num>
                      <m:den>
                        <m:rad>
                          <m:radPr>
                            <m:degHide m:val="on"/>
                            <m:ctrlPr>
                              <a:rPr lang="de-CH" sz="1100" b="0" i="1">
                                <a:latin typeface="Cambria Math" panose="02040503050406030204" pitchFamily="18" charset="0"/>
                              </a:rPr>
                            </m:ctrlPr>
                          </m:radPr>
                          <m:deg/>
                          <m:e>
                            <m:r>
                              <a:rPr lang="de-CH" sz="1100" b="0" i="1">
                                <a:latin typeface="Cambria Math" panose="02040503050406030204" pitchFamily="18" charset="0"/>
                              </a:rPr>
                              <m:t>𝑛</m:t>
                            </m:r>
                          </m:e>
                        </m:rad>
                      </m:den>
                    </m:f>
                  </m:oMath>
                </m:oMathPara>
              </a14:m>
              <a:endParaRPr lang="de-CH" sz="1100"/>
            </a:p>
          </xdr:txBody>
        </xdr:sp>
      </mc:Choice>
      <mc:Fallback xmlns="">
        <xdr:sp macro="" textlink="">
          <xdr:nvSpPr>
            <xdr:cNvPr id="9" name="Textfeld 8">
              <a:extLst>
                <a:ext uri="{FF2B5EF4-FFF2-40B4-BE49-F238E27FC236}">
                  <a16:creationId xmlns:a16="http://schemas.microsoft.com/office/drawing/2014/main" id="{36A45E84-A375-3EA6-5933-313B2039700D}"/>
                </a:ext>
              </a:extLst>
            </xdr:cNvPr>
            <xdr:cNvSpPr txBox="1"/>
          </xdr:nvSpPr>
          <xdr:spPr>
            <a:xfrm>
              <a:off x="1309687" y="4772026"/>
              <a:ext cx="976313"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100" b="0" i="0">
                  <a:latin typeface="Cambria Math" panose="02040503050406030204" pitchFamily="18" charset="0"/>
                </a:rPr>
                <a:t>𝑠_𝑥 ̅ =𝑠/√𝑛</a:t>
              </a:r>
              <a:endParaRPr lang="de-CH" sz="11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409574</xdr:colOff>
      <xdr:row>1</xdr:row>
      <xdr:rowOff>152400</xdr:rowOff>
    </xdr:from>
    <xdr:to>
      <xdr:col>10</xdr:col>
      <xdr:colOff>171449</xdr:colOff>
      <xdr:row>8</xdr:row>
      <xdr:rowOff>57150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309562</xdr:colOff>
      <xdr:row>1</xdr:row>
      <xdr:rowOff>152400</xdr:rowOff>
    </xdr:from>
    <xdr:to>
      <xdr:col>14</xdr:col>
      <xdr:colOff>647700</xdr:colOff>
      <xdr:row>11</xdr:row>
      <xdr:rowOff>142875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638174</xdr:colOff>
      <xdr:row>10</xdr:row>
      <xdr:rowOff>57150</xdr:rowOff>
    </xdr:from>
    <xdr:ext cx="2352675" cy="1762125"/>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2524124" y="3476625"/>
          <a:ext cx="2352675" cy="1762125"/>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a:t>Einzelne Fragen mit Kuchendiagrammen mit Prozentangaben.</a:t>
          </a:r>
        </a:p>
        <a:p>
          <a:endParaRPr lang="de-CH" sz="1100"/>
        </a:p>
        <a:p>
          <a:r>
            <a:rPr lang="de-CH" sz="1100"/>
            <a:t>Mehrere</a:t>
          </a:r>
          <a:r>
            <a:rPr lang="de-CH" sz="1100" baseline="0"/>
            <a:t> zusammenhängende Fragen besser mit 100%-Säulendiagramm</a:t>
          </a:r>
        </a:p>
        <a:p>
          <a:endParaRPr lang="de-CH" sz="1100" baseline="0"/>
        </a:p>
        <a:p>
          <a:r>
            <a:rPr lang="de-CH" sz="1100" baseline="0"/>
            <a:t>Legenden und Achsenbeschriftungen nicht vergessen!</a:t>
          </a:r>
          <a:endParaRPr lang="de-CH" sz="1100"/>
        </a:p>
      </xdr:txBody>
    </xdr:sp>
    <xdr:clientData/>
  </xdr:oneCellAnchor>
  <xdr:twoCellAnchor>
    <xdr:from>
      <xdr:col>6</xdr:col>
      <xdr:colOff>390525</xdr:colOff>
      <xdr:row>7</xdr:row>
      <xdr:rowOff>28575</xdr:rowOff>
    </xdr:from>
    <xdr:to>
      <xdr:col>7</xdr:col>
      <xdr:colOff>95250</xdr:colOff>
      <xdr:row>10</xdr:row>
      <xdr:rowOff>47625</xdr:rowOff>
    </xdr:to>
    <xdr:cxnSp macro="">
      <xdr:nvCxnSpPr>
        <xdr:cNvPr id="6" name="Gerade Verbindung mit Pfeil 5">
          <a:extLst>
            <a:ext uri="{FF2B5EF4-FFF2-40B4-BE49-F238E27FC236}">
              <a16:creationId xmlns:a16="http://schemas.microsoft.com/office/drawing/2014/main" id="{EE5E17C5-FD0B-0F51-0234-8553D685514E}"/>
            </a:ext>
          </a:extLst>
        </xdr:cNvPr>
        <xdr:cNvCxnSpPr/>
      </xdr:nvCxnSpPr>
      <xdr:spPr bwMode="auto">
        <a:xfrm flipV="1">
          <a:off x="3419475" y="2962275"/>
          <a:ext cx="200025" cy="5048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171449</xdr:colOff>
      <xdr:row>5</xdr:row>
      <xdr:rowOff>161925</xdr:rowOff>
    </xdr:from>
    <xdr:to>
      <xdr:col>10</xdr:col>
      <xdr:colOff>666750</xdr:colOff>
      <xdr:row>14</xdr:row>
      <xdr:rowOff>85725</xdr:rowOff>
    </xdr:to>
    <xdr:cxnSp macro="">
      <xdr:nvCxnSpPr>
        <xdr:cNvPr id="9" name="Gerade Verbindung mit Pfeil 8">
          <a:extLst>
            <a:ext uri="{FF2B5EF4-FFF2-40B4-BE49-F238E27FC236}">
              <a16:creationId xmlns:a16="http://schemas.microsoft.com/office/drawing/2014/main" id="{B8138604-2103-4A96-A3FE-E0164A71F443}"/>
            </a:ext>
          </a:extLst>
        </xdr:cNvPr>
        <xdr:cNvCxnSpPr/>
      </xdr:nvCxnSpPr>
      <xdr:spPr bwMode="auto">
        <a:xfrm flipV="1">
          <a:off x="4190999" y="2762250"/>
          <a:ext cx="2019301" cy="13906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xdr:row>
      <xdr:rowOff>66675</xdr:rowOff>
    </xdr:from>
    <xdr:to>
      <xdr:col>13</xdr:col>
      <xdr:colOff>152400</xdr:colOff>
      <xdr:row>15</xdr:row>
      <xdr:rowOff>152400</xdr:rowOff>
    </xdr:to>
    <xdr:graphicFrame macro="">
      <xdr:nvGraphicFramePr>
        <xdr:cNvPr id="2063" name="Diagramm 1">
          <a:extLst>
            <a:ext uri="{FF2B5EF4-FFF2-40B4-BE49-F238E27FC236}">
              <a16:creationId xmlns:a16="http://schemas.microsoft.com/office/drawing/2014/main" id="{00000000-0008-0000-0300-00000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66674</xdr:colOff>
      <xdr:row>16</xdr:row>
      <xdr:rowOff>47624</xdr:rowOff>
    </xdr:from>
    <xdr:to>
      <xdr:col>13</xdr:col>
      <xdr:colOff>152399</xdr:colOff>
      <xdr:row>33</xdr:row>
      <xdr:rowOff>47624</xdr:rowOff>
    </xdr:to>
    <xdr:graphicFrame macro="">
      <xdr:nvGraphicFramePr>
        <xdr:cNvPr id="2064" name="Diagramm 2">
          <a:extLst>
            <a:ext uri="{FF2B5EF4-FFF2-40B4-BE49-F238E27FC236}">
              <a16:creationId xmlns:a16="http://schemas.microsoft.com/office/drawing/2014/main" id="{00000000-0008-0000-03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0.06458</cdr:x>
      <cdr:y>0.12674</cdr:y>
    </cdr:from>
    <cdr:to>
      <cdr:x>0.12917</cdr:x>
      <cdr:y>0.24479</cdr:y>
    </cdr:to>
    <cdr:sp macro="" textlink="">
      <cdr:nvSpPr>
        <cdr:cNvPr id="2" name="Textfeld 1"/>
        <cdr:cNvSpPr txBox="1"/>
      </cdr:nvSpPr>
      <cdr:spPr>
        <a:xfrm xmlns:a="http://schemas.openxmlformats.org/drawingml/2006/main">
          <a:off x="295275" y="347663"/>
          <a:ext cx="295275"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100"/>
            <a:t>%</a:t>
          </a: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85725</xdr:colOff>
      <xdr:row>1</xdr:row>
      <xdr:rowOff>133350</xdr:rowOff>
    </xdr:from>
    <xdr:to>
      <xdr:col>16</xdr:col>
      <xdr:colOff>466724</xdr:colOff>
      <xdr:row>12</xdr:row>
      <xdr:rowOff>152400</xdr:rowOff>
    </xdr:to>
    <xdr:graphicFrame macro="">
      <xdr:nvGraphicFramePr>
        <xdr:cNvPr id="3" name="Diagramm 2">
          <a:extLst>
            <a:ext uri="{FF2B5EF4-FFF2-40B4-BE49-F238E27FC236}">
              <a16:creationId xmlns:a16="http://schemas.microsoft.com/office/drawing/2014/main" id="{92F21B93-967D-53D2-DC85-2DCCBE493C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13</xdr:row>
      <xdr:rowOff>0</xdr:rowOff>
    </xdr:from>
    <xdr:to>
      <xdr:col>16</xdr:col>
      <xdr:colOff>466725</xdr:colOff>
      <xdr:row>25</xdr:row>
      <xdr:rowOff>142875</xdr:rowOff>
    </xdr:to>
    <xdr:graphicFrame macro="">
      <xdr:nvGraphicFramePr>
        <xdr:cNvPr id="4" name="Diagramm 3">
          <a:extLst>
            <a:ext uri="{FF2B5EF4-FFF2-40B4-BE49-F238E27FC236}">
              <a16:creationId xmlns:a16="http://schemas.microsoft.com/office/drawing/2014/main" id="{160FB5FE-E2B5-F74B-AE2A-C655EF2A9E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314325</xdr:colOff>
      <xdr:row>2</xdr:row>
      <xdr:rowOff>0</xdr:rowOff>
    </xdr:from>
    <xdr:to>
      <xdr:col>12</xdr:col>
      <xdr:colOff>76200</xdr:colOff>
      <xdr:row>17</xdr:row>
      <xdr:rowOff>104775</xdr:rowOff>
    </xdr:to>
    <xdr:graphicFrame macro="">
      <xdr:nvGraphicFramePr>
        <xdr:cNvPr id="4121" name="Chart 2">
          <a:extLst>
            <a:ext uri="{FF2B5EF4-FFF2-40B4-BE49-F238E27FC236}">
              <a16:creationId xmlns:a16="http://schemas.microsoft.com/office/drawing/2014/main" id="{00000000-0008-0000-0500-00001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390525</xdr:colOff>
      <xdr:row>18</xdr:row>
      <xdr:rowOff>28575</xdr:rowOff>
    </xdr:from>
    <xdr:to>
      <xdr:col>12</xdr:col>
      <xdr:colOff>180975</xdr:colOff>
      <xdr:row>35</xdr:row>
      <xdr:rowOff>104775</xdr:rowOff>
    </xdr:to>
    <xdr:graphicFrame macro="">
      <xdr:nvGraphicFramePr>
        <xdr:cNvPr id="4122" name="Chart 3">
          <a:extLst>
            <a:ext uri="{FF2B5EF4-FFF2-40B4-BE49-F238E27FC236}">
              <a16:creationId xmlns:a16="http://schemas.microsoft.com/office/drawing/2014/main" id="{00000000-0008-0000-0500-00001A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714375</xdr:colOff>
      <xdr:row>28</xdr:row>
      <xdr:rowOff>152400</xdr:rowOff>
    </xdr:from>
    <xdr:ext cx="1978490" cy="907941"/>
    <xdr:sp macro="" textlink="">
      <xdr:nvSpPr>
        <xdr:cNvPr id="2" name="Text Box 9">
          <a:extLst>
            <a:ext uri="{FF2B5EF4-FFF2-40B4-BE49-F238E27FC236}">
              <a16:creationId xmlns:a16="http://schemas.microsoft.com/office/drawing/2014/main" id="{00000000-0008-0000-0500-000002000000}"/>
            </a:ext>
          </a:extLst>
        </xdr:cNvPr>
        <xdr:cNvSpPr txBox="1">
          <a:spLocks noChangeArrowheads="1"/>
        </xdr:cNvSpPr>
      </xdr:nvSpPr>
      <xdr:spPr bwMode="auto">
        <a:xfrm>
          <a:off x="3000375" y="5105400"/>
          <a:ext cx="1978490" cy="907941"/>
        </a:xfrm>
        <a:prstGeom prst="rect">
          <a:avLst/>
        </a:prstGeom>
        <a:solidFill>
          <a:srgbClr val="FFCC99">
            <a:alpha val="50000"/>
          </a:srgbClr>
        </a:solidFill>
        <a:ln w="9525">
          <a:solidFill>
            <a:srgbClr val="000000"/>
          </a:solidFill>
          <a:miter lim="800000"/>
          <a:headEnd/>
          <a:tailEnd/>
        </a:ln>
      </xdr:spPr>
      <xdr:txBody>
        <a:bodyPr wrap="none" lIns="18288" tIns="22860" rIns="0" bIns="0" anchor="t" upright="1">
          <a:spAutoFit/>
        </a:bodyPr>
        <a:lstStyle/>
        <a:p>
          <a:pPr algn="l" rtl="0">
            <a:defRPr sz="1000"/>
          </a:pPr>
          <a:r>
            <a:rPr lang="de-CH" sz="1000" b="1" i="0" strike="noStrike">
              <a:solidFill>
                <a:srgbClr val="000000"/>
              </a:solidFill>
              <a:latin typeface="Arial"/>
              <a:cs typeface="Arial"/>
            </a:rPr>
            <a:t>Standardabweichung:</a:t>
          </a:r>
          <a:endParaRPr lang="de-CH" sz="1000" b="0" i="0" strike="noStrike">
            <a:solidFill>
              <a:srgbClr val="000000"/>
            </a:solidFill>
            <a:latin typeface="Arial"/>
            <a:cs typeface="Arial"/>
          </a:endParaRPr>
        </a:p>
        <a:p>
          <a:pPr algn="l" rtl="0">
            <a:defRPr sz="1000"/>
          </a:pPr>
          <a:endParaRPr lang="de-CH" sz="1000" b="0" i="0" strike="noStrike">
            <a:solidFill>
              <a:srgbClr val="000000"/>
            </a:solidFill>
            <a:latin typeface="Arial"/>
            <a:cs typeface="Arial"/>
          </a:endParaRPr>
        </a:p>
        <a:p>
          <a:pPr algn="l" rtl="0">
            <a:defRPr sz="1000"/>
          </a:pPr>
          <a:r>
            <a:rPr lang="de-CH" sz="1000" b="0" i="0" strike="noStrike">
              <a:solidFill>
                <a:srgbClr val="000000"/>
              </a:solidFill>
              <a:latin typeface="Arial"/>
              <a:cs typeface="Arial"/>
            </a:rPr>
            <a:t>Diese wird mit einem Balken</a:t>
          </a:r>
        </a:p>
        <a:p>
          <a:pPr algn="l" rtl="0">
            <a:defRPr sz="1000"/>
          </a:pPr>
          <a:r>
            <a:rPr lang="de-CH" sz="1000" b="0" i="0" strike="noStrike">
              <a:solidFill>
                <a:srgbClr val="000000"/>
              </a:solidFill>
              <a:latin typeface="Arial"/>
              <a:cs typeface="Arial"/>
            </a:rPr>
            <a:t>angezeigt und besagt, dass</a:t>
          </a:r>
        </a:p>
        <a:p>
          <a:pPr algn="l" rtl="0">
            <a:defRPr sz="1000"/>
          </a:pPr>
          <a:r>
            <a:rPr lang="de-CH" sz="1000" b="0" i="0" strike="noStrike">
              <a:solidFill>
                <a:srgbClr val="000000"/>
              </a:solidFill>
              <a:latin typeface="Arial"/>
              <a:cs typeface="Arial"/>
            </a:rPr>
            <a:t>etwa 2/3 aller Antworten in diesem</a:t>
          </a:r>
        </a:p>
        <a:p>
          <a:pPr algn="l" rtl="0">
            <a:defRPr sz="1000"/>
          </a:pPr>
          <a:r>
            <a:rPr lang="de-CH" sz="1000" b="0" i="0" strike="noStrike">
              <a:solidFill>
                <a:srgbClr val="000000"/>
              </a:solidFill>
              <a:latin typeface="Arial"/>
              <a:cs typeface="Arial"/>
            </a:rPr>
            <a:t>Bereich liegen.</a:t>
          </a:r>
        </a:p>
      </xdr:txBody>
    </xdr:sp>
    <xdr:clientData/>
  </xdr:oneCellAnchor>
  <xdr:twoCellAnchor>
    <xdr:from>
      <xdr:col>6</xdr:col>
      <xdr:colOff>133350</xdr:colOff>
      <xdr:row>7</xdr:row>
      <xdr:rowOff>19050</xdr:rowOff>
    </xdr:from>
    <xdr:to>
      <xdr:col>9</xdr:col>
      <xdr:colOff>85725</xdr:colOff>
      <xdr:row>28</xdr:row>
      <xdr:rowOff>133349</xdr:rowOff>
    </xdr:to>
    <xdr:sp macro="" textlink="">
      <xdr:nvSpPr>
        <xdr:cNvPr id="4124" name="Line 10">
          <a:extLst>
            <a:ext uri="{FF2B5EF4-FFF2-40B4-BE49-F238E27FC236}">
              <a16:creationId xmlns:a16="http://schemas.microsoft.com/office/drawing/2014/main" id="{00000000-0008-0000-0500-00001C100000}"/>
            </a:ext>
          </a:extLst>
        </xdr:cNvPr>
        <xdr:cNvSpPr>
          <a:spLocks noChangeShapeType="1"/>
        </xdr:cNvSpPr>
      </xdr:nvSpPr>
      <xdr:spPr bwMode="auto">
        <a:xfrm flipV="1">
          <a:off x="4705350" y="1552575"/>
          <a:ext cx="2238375" cy="35337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752475</xdr:colOff>
      <xdr:row>12</xdr:row>
      <xdr:rowOff>109537</xdr:rowOff>
    </xdr:from>
    <xdr:to>
      <xdr:col>9</xdr:col>
      <xdr:colOff>409575</xdr:colOff>
      <xdr:row>28</xdr:row>
      <xdr:rowOff>28575</xdr:rowOff>
    </xdr:to>
    <xdr:graphicFrame macro="">
      <xdr:nvGraphicFramePr>
        <xdr:cNvPr id="2" name="Diagramm 1">
          <a:extLst>
            <a:ext uri="{FF2B5EF4-FFF2-40B4-BE49-F238E27FC236}">
              <a16:creationId xmlns:a16="http://schemas.microsoft.com/office/drawing/2014/main" id="{77976913-52BD-DF4C-70D4-40E01481F8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323850</xdr:colOff>
      <xdr:row>6</xdr:row>
      <xdr:rowOff>114299</xdr:rowOff>
    </xdr:from>
    <xdr:to>
      <xdr:col>8</xdr:col>
      <xdr:colOff>628650</xdr:colOff>
      <xdr:row>24</xdr:row>
      <xdr:rowOff>104774</xdr:rowOff>
    </xdr:to>
    <xdr:graphicFrame macro="">
      <xdr:nvGraphicFramePr>
        <xdr:cNvPr id="2" name="Diagramm 1">
          <a:extLst>
            <a:ext uri="{FF2B5EF4-FFF2-40B4-BE49-F238E27FC236}">
              <a16:creationId xmlns:a16="http://schemas.microsoft.com/office/drawing/2014/main" id="{2436654C-BBBE-FF45-3ABC-11EF4A7AD3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tabSelected="1" workbookViewId="0"/>
  </sheetViews>
  <sheetFormatPr baseColWidth="10" defaultRowHeight="12.75" x14ac:dyDescent="0.2"/>
  <cols>
    <col min="1" max="2" width="11.42578125" style="93"/>
    <col min="3" max="3" width="113.7109375" style="93" customWidth="1"/>
    <col min="4" max="16384" width="11.42578125" style="93"/>
  </cols>
  <sheetData>
    <row r="1" spans="1:3" ht="44.25" x14ac:dyDescent="0.55000000000000004">
      <c r="A1" s="108" t="s">
        <v>85</v>
      </c>
    </row>
    <row r="4" spans="1:3" ht="48" customHeight="1" x14ac:dyDescent="0.2">
      <c r="C4" s="94" t="s">
        <v>74</v>
      </c>
    </row>
    <row r="5" spans="1:3" ht="38.25" customHeight="1" x14ac:dyDescent="0.2">
      <c r="A5" s="96"/>
      <c r="C5" s="94"/>
    </row>
    <row r="6" spans="1:3" x14ac:dyDescent="0.2">
      <c r="C6" s="95" t="s">
        <v>86</v>
      </c>
    </row>
    <row r="8" spans="1:3" x14ac:dyDescent="0.2">
      <c r="B8" s="24" t="s">
        <v>87</v>
      </c>
    </row>
  </sheetData>
  <phoneticPr fontId="0" type="noConversion"/>
  <pageMargins left="0.78740157499999996" right="0.78740157499999996" top="0.984251969" bottom="0.984251969" header="0.4921259845" footer="0.4921259845"/>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workbookViewId="0">
      <selection activeCell="B2" sqref="B2"/>
    </sheetView>
  </sheetViews>
  <sheetFormatPr baseColWidth="10" defaultRowHeight="12.75" outlineLevelRow="1" x14ac:dyDescent="0.2"/>
  <cols>
    <col min="1" max="1" width="20.42578125" style="97" customWidth="1"/>
    <col min="2" max="2" width="34.5703125" style="97" customWidth="1"/>
    <col min="3" max="3" width="43.140625" style="97" customWidth="1"/>
    <col min="4" max="4" width="41.140625" style="97" customWidth="1"/>
    <col min="5" max="16384" width="11.42578125" style="97"/>
  </cols>
  <sheetData>
    <row r="1" spans="1:12" ht="25.5" x14ac:dyDescent="0.2">
      <c r="A1" s="117" t="s">
        <v>143</v>
      </c>
      <c r="B1" s="118"/>
      <c r="C1" s="118"/>
      <c r="D1" s="118"/>
      <c r="E1" s="118"/>
      <c r="F1" s="118"/>
      <c r="G1" s="118"/>
      <c r="H1" s="118"/>
      <c r="I1" s="118"/>
      <c r="J1" s="118"/>
      <c r="K1" s="118"/>
      <c r="L1" s="118"/>
    </row>
    <row r="2" spans="1:12" x14ac:dyDescent="0.2">
      <c r="A2" s="118"/>
      <c r="B2" s="118"/>
      <c r="C2" s="118"/>
      <c r="D2" s="118"/>
      <c r="E2" s="118"/>
      <c r="F2" s="118"/>
      <c r="G2" s="118"/>
      <c r="H2" s="118"/>
      <c r="I2" s="118"/>
      <c r="J2" s="118"/>
      <c r="K2" s="118"/>
      <c r="L2" s="118"/>
    </row>
    <row r="3" spans="1:12" ht="45" customHeight="1" x14ac:dyDescent="0.2">
      <c r="A3" s="146" t="s">
        <v>142</v>
      </c>
      <c r="B3" s="147"/>
      <c r="C3" s="147"/>
      <c r="D3" s="147"/>
      <c r="E3" s="147"/>
      <c r="F3" s="147"/>
      <c r="G3" s="147"/>
      <c r="H3" s="147"/>
      <c r="I3" s="147"/>
      <c r="J3" s="147"/>
      <c r="K3" s="147"/>
      <c r="L3" s="147"/>
    </row>
    <row r="4" spans="1:12" x14ac:dyDescent="0.2">
      <c r="A4" s="118"/>
      <c r="B4" s="118"/>
      <c r="C4" s="118"/>
      <c r="D4" s="118"/>
      <c r="E4" s="118"/>
      <c r="F4" s="118"/>
      <c r="G4" s="118"/>
      <c r="H4" s="118"/>
      <c r="I4" s="118"/>
      <c r="J4" s="118"/>
      <c r="K4" s="118"/>
      <c r="L4" s="118"/>
    </row>
    <row r="5" spans="1:12" ht="15.75" x14ac:dyDescent="0.2">
      <c r="A5" s="121" t="s">
        <v>133</v>
      </c>
      <c r="B5" s="118"/>
      <c r="C5" s="118"/>
      <c r="D5" s="118"/>
      <c r="E5" s="118"/>
      <c r="F5" s="118"/>
      <c r="G5" s="118"/>
      <c r="H5" s="118"/>
      <c r="I5" s="118"/>
      <c r="J5" s="118"/>
      <c r="K5" s="118"/>
      <c r="L5" s="118"/>
    </row>
    <row r="6" spans="1:12" x14ac:dyDescent="0.2">
      <c r="A6" s="118"/>
      <c r="B6" s="118"/>
      <c r="C6" s="118"/>
      <c r="D6" s="118"/>
      <c r="E6" s="118"/>
      <c r="F6" s="118"/>
      <c r="G6" s="118"/>
      <c r="H6" s="118"/>
      <c r="I6" s="118"/>
      <c r="J6" s="118"/>
      <c r="K6" s="118"/>
      <c r="L6" s="118"/>
    </row>
    <row r="7" spans="1:12" s="98" customFormat="1" x14ac:dyDescent="0.2">
      <c r="A7" s="122"/>
      <c r="B7" s="122" t="s">
        <v>76</v>
      </c>
      <c r="C7" s="122" t="s">
        <v>77</v>
      </c>
      <c r="D7" s="122" t="s">
        <v>96</v>
      </c>
      <c r="E7" s="122"/>
      <c r="F7" s="122"/>
      <c r="G7" s="122"/>
      <c r="H7" s="122"/>
      <c r="I7" s="122"/>
      <c r="J7" s="122"/>
      <c r="K7" s="122"/>
      <c r="L7" s="122"/>
    </row>
    <row r="8" spans="1:12" x14ac:dyDescent="0.2">
      <c r="A8" s="123" t="s">
        <v>75</v>
      </c>
      <c r="B8" s="118"/>
      <c r="C8" s="118"/>
      <c r="D8" s="118"/>
      <c r="E8" s="118"/>
      <c r="F8" s="118"/>
      <c r="G8" s="118"/>
      <c r="H8" s="118"/>
      <c r="I8" s="118"/>
      <c r="J8" s="118"/>
      <c r="K8" s="118"/>
      <c r="L8" s="118"/>
    </row>
    <row r="9" spans="1:12" s="94" customFormat="1" ht="75.75" hidden="1" customHeight="1" outlineLevel="1" x14ac:dyDescent="0.2">
      <c r="A9" s="124"/>
      <c r="B9" s="119" t="s">
        <v>92</v>
      </c>
      <c r="C9" s="119" t="s">
        <v>93</v>
      </c>
      <c r="D9" s="119" t="s">
        <v>135</v>
      </c>
      <c r="E9" s="120"/>
      <c r="F9" s="120"/>
      <c r="G9" s="120"/>
      <c r="H9" s="120"/>
      <c r="I9" s="120"/>
      <c r="J9" s="120"/>
      <c r="K9" s="120"/>
      <c r="L9" s="120"/>
    </row>
    <row r="10" spans="1:12" s="99" customFormat="1" ht="14.25" customHeight="1" collapsed="1" x14ac:dyDescent="0.2">
      <c r="A10" s="125"/>
      <c r="B10" s="126"/>
      <c r="C10" s="126"/>
      <c r="D10" s="126"/>
      <c r="E10" s="126"/>
      <c r="F10" s="126"/>
      <c r="G10" s="126"/>
      <c r="H10" s="126"/>
      <c r="I10" s="126"/>
      <c r="J10" s="126"/>
      <c r="K10" s="126"/>
      <c r="L10" s="126"/>
    </row>
    <row r="11" spans="1:12" x14ac:dyDescent="0.2">
      <c r="A11" s="123" t="s">
        <v>68</v>
      </c>
      <c r="B11" s="118"/>
      <c r="C11" s="118"/>
      <c r="D11" s="118"/>
      <c r="E11" s="118"/>
      <c r="F11" s="118"/>
      <c r="G11" s="118"/>
      <c r="H11" s="118"/>
      <c r="I11" s="118"/>
      <c r="J11" s="118"/>
      <c r="K11" s="118"/>
      <c r="L11" s="118"/>
    </row>
    <row r="12" spans="1:12" ht="140.25" hidden="1" customHeight="1" outlineLevel="1" x14ac:dyDescent="0.2">
      <c r="A12" s="127"/>
      <c r="B12" s="119" t="s">
        <v>97</v>
      </c>
      <c r="C12" s="119" t="s">
        <v>94</v>
      </c>
      <c r="D12" s="119" t="s">
        <v>95</v>
      </c>
      <c r="E12" s="118"/>
      <c r="F12" s="118"/>
      <c r="G12" s="118"/>
      <c r="H12" s="118"/>
      <c r="I12" s="118"/>
      <c r="J12" s="118"/>
      <c r="K12" s="118"/>
      <c r="L12" s="118"/>
    </row>
    <row r="13" spans="1:12" s="100" customFormat="1" ht="12.75" customHeight="1" collapsed="1" x14ac:dyDescent="0.2">
      <c r="A13" s="128"/>
      <c r="B13" s="129"/>
      <c r="C13" s="129"/>
      <c r="D13" s="129"/>
      <c r="E13" s="129"/>
      <c r="F13" s="129"/>
      <c r="G13" s="129"/>
      <c r="H13" s="129"/>
      <c r="I13" s="129"/>
      <c r="J13" s="129"/>
      <c r="K13" s="129"/>
      <c r="L13" s="129"/>
    </row>
    <row r="14" spans="1:12" x14ac:dyDescent="0.2">
      <c r="A14" s="123" t="s">
        <v>78</v>
      </c>
      <c r="B14" s="118"/>
      <c r="C14" s="118"/>
      <c r="D14" s="118"/>
      <c r="E14" s="118"/>
      <c r="F14" s="118"/>
      <c r="G14" s="118"/>
      <c r="H14" s="118"/>
      <c r="I14" s="118"/>
      <c r="J14" s="118"/>
      <c r="K14" s="118"/>
      <c r="L14" s="118"/>
    </row>
    <row r="15" spans="1:12" ht="121.5" hidden="1" customHeight="1" outlineLevel="1" x14ac:dyDescent="0.2">
      <c r="A15" s="127"/>
      <c r="B15" s="131" t="s">
        <v>100</v>
      </c>
      <c r="C15" s="119" t="s">
        <v>99</v>
      </c>
      <c r="D15" s="119" t="s">
        <v>98</v>
      </c>
      <c r="E15" s="118"/>
      <c r="F15" s="118"/>
      <c r="G15" s="118"/>
      <c r="H15" s="118"/>
      <c r="I15" s="118"/>
      <c r="J15" s="118"/>
      <c r="K15" s="118"/>
      <c r="L15" s="118"/>
    </row>
    <row r="16" spans="1:12" s="100" customFormat="1" ht="12" customHeight="1" collapsed="1" x14ac:dyDescent="0.2">
      <c r="A16" s="128"/>
      <c r="B16" s="129"/>
      <c r="C16" s="129"/>
      <c r="D16" s="129"/>
      <c r="E16" s="129"/>
      <c r="F16" s="129"/>
      <c r="G16" s="129"/>
      <c r="H16" s="129"/>
      <c r="I16" s="129"/>
      <c r="J16" s="129"/>
      <c r="K16" s="129"/>
      <c r="L16" s="129"/>
    </row>
    <row r="17" spans="1:12" x14ac:dyDescent="0.2">
      <c r="A17" s="123" t="s">
        <v>79</v>
      </c>
      <c r="B17" s="118"/>
      <c r="C17" s="118"/>
      <c r="D17" s="118"/>
      <c r="E17" s="118"/>
      <c r="F17" s="118"/>
      <c r="G17" s="118"/>
      <c r="H17" s="118"/>
      <c r="I17" s="118"/>
      <c r="J17" s="118"/>
      <c r="K17" s="118"/>
      <c r="L17" s="118"/>
    </row>
    <row r="18" spans="1:12" ht="93" hidden="1" customHeight="1" outlineLevel="1" x14ac:dyDescent="0.2">
      <c r="A18" s="127"/>
      <c r="B18" s="131" t="s">
        <v>101</v>
      </c>
      <c r="C18" s="119" t="s">
        <v>102</v>
      </c>
      <c r="D18" s="118"/>
      <c r="E18" s="118"/>
      <c r="F18" s="118"/>
      <c r="G18" s="118"/>
      <c r="H18" s="118"/>
      <c r="I18" s="118"/>
      <c r="J18" s="118"/>
      <c r="K18" s="118"/>
      <c r="L18" s="118"/>
    </row>
    <row r="19" spans="1:12" s="100" customFormat="1" ht="12" customHeight="1" collapsed="1" x14ac:dyDescent="0.2">
      <c r="A19" s="128"/>
      <c r="B19" s="129"/>
      <c r="C19" s="129"/>
      <c r="D19" s="129"/>
      <c r="E19" s="129"/>
      <c r="F19" s="129"/>
      <c r="G19" s="129"/>
      <c r="H19" s="129"/>
      <c r="I19" s="129"/>
      <c r="J19" s="129"/>
      <c r="K19" s="129"/>
      <c r="L19" s="129"/>
    </row>
    <row r="20" spans="1:12" x14ac:dyDescent="0.2">
      <c r="A20" s="127"/>
      <c r="B20" s="118"/>
      <c r="C20" s="118"/>
      <c r="D20" s="118"/>
      <c r="E20" s="118"/>
      <c r="F20" s="118"/>
      <c r="G20" s="118"/>
      <c r="H20" s="118"/>
      <c r="I20" s="118"/>
      <c r="J20" s="118"/>
      <c r="K20" s="118"/>
      <c r="L20" s="118"/>
    </row>
    <row r="21" spans="1:12" ht="15.75" x14ac:dyDescent="0.2">
      <c r="A21" s="121" t="s">
        <v>134</v>
      </c>
      <c r="B21" s="118"/>
      <c r="C21" s="118"/>
      <c r="D21" s="118"/>
      <c r="E21" s="118"/>
      <c r="F21" s="118"/>
      <c r="G21" s="118"/>
      <c r="H21" s="118"/>
      <c r="I21" s="118"/>
      <c r="J21" s="118"/>
      <c r="K21" s="118"/>
      <c r="L21" s="118"/>
    </row>
    <row r="22" spans="1:12" x14ac:dyDescent="0.2">
      <c r="A22" s="127"/>
      <c r="B22" s="118"/>
      <c r="C22" s="118"/>
      <c r="D22" s="118"/>
      <c r="E22" s="118"/>
      <c r="F22" s="118"/>
      <c r="G22" s="118"/>
      <c r="H22" s="118"/>
      <c r="I22" s="118"/>
      <c r="J22" s="118"/>
      <c r="K22" s="118"/>
      <c r="L22" s="118"/>
    </row>
    <row r="23" spans="1:12" x14ac:dyDescent="0.2">
      <c r="A23" s="123" t="s">
        <v>80</v>
      </c>
      <c r="B23" s="118"/>
      <c r="C23" s="118"/>
      <c r="D23" s="118"/>
      <c r="E23" s="118"/>
      <c r="F23" s="118"/>
      <c r="G23" s="118"/>
      <c r="H23" s="118"/>
      <c r="I23" s="118"/>
      <c r="J23" s="118"/>
      <c r="K23" s="118"/>
      <c r="L23" s="118"/>
    </row>
    <row r="24" spans="1:12" ht="96.75" hidden="1" customHeight="1" outlineLevel="1" x14ac:dyDescent="0.2">
      <c r="A24" s="127"/>
      <c r="B24" s="119" t="s">
        <v>103</v>
      </c>
      <c r="C24" s="119" t="s">
        <v>104</v>
      </c>
      <c r="D24" s="119" t="s">
        <v>105</v>
      </c>
      <c r="E24" s="118"/>
      <c r="F24" s="118"/>
      <c r="G24" s="118"/>
      <c r="H24" s="118"/>
      <c r="I24" s="118"/>
      <c r="J24" s="118"/>
      <c r="K24" s="118"/>
      <c r="L24" s="118"/>
    </row>
    <row r="25" spans="1:12" s="100" customFormat="1" ht="14.25" customHeight="1" collapsed="1" x14ac:dyDescent="0.2">
      <c r="A25" s="128"/>
      <c r="B25" s="129"/>
      <c r="C25" s="129"/>
      <c r="D25" s="129"/>
      <c r="E25" s="129"/>
      <c r="F25" s="129"/>
      <c r="G25" s="129"/>
      <c r="H25" s="129"/>
      <c r="I25" s="129"/>
      <c r="J25" s="129"/>
      <c r="K25" s="129"/>
      <c r="L25" s="129"/>
    </row>
    <row r="26" spans="1:12" s="94" customFormat="1" ht="12.75" customHeight="1" x14ac:dyDescent="0.2">
      <c r="A26" s="141" t="s">
        <v>81</v>
      </c>
      <c r="B26" s="120"/>
      <c r="C26" s="120"/>
      <c r="D26" s="120"/>
      <c r="E26" s="120"/>
      <c r="F26" s="120"/>
      <c r="G26" s="120"/>
      <c r="H26" s="120"/>
      <c r="I26" s="120"/>
      <c r="J26" s="120"/>
      <c r="K26" s="120"/>
      <c r="L26" s="120"/>
    </row>
    <row r="27" spans="1:12" s="94" customFormat="1" ht="119.25" hidden="1" customHeight="1" outlineLevel="1" x14ac:dyDescent="0.2">
      <c r="A27" s="138"/>
      <c r="B27" s="119" t="s">
        <v>106</v>
      </c>
      <c r="C27" s="119" t="s">
        <v>136</v>
      </c>
      <c r="D27" s="119" t="s">
        <v>137</v>
      </c>
      <c r="E27" s="120"/>
      <c r="F27" s="120"/>
      <c r="G27" s="120"/>
      <c r="H27" s="120"/>
      <c r="I27" s="120"/>
      <c r="J27" s="120"/>
      <c r="K27" s="120"/>
      <c r="L27" s="120"/>
    </row>
    <row r="28" spans="1:12" s="99" customFormat="1" ht="12" customHeight="1" collapsed="1" x14ac:dyDescent="0.2">
      <c r="A28" s="142"/>
      <c r="B28" s="126"/>
      <c r="C28" s="126"/>
      <c r="D28" s="126"/>
      <c r="E28" s="126"/>
      <c r="F28" s="126"/>
      <c r="G28" s="126"/>
      <c r="H28" s="126"/>
      <c r="I28" s="126"/>
      <c r="J28" s="126"/>
      <c r="K28" s="126"/>
      <c r="L28" s="126"/>
    </row>
    <row r="29" spans="1:12" s="140" customFormat="1" ht="12" customHeight="1" x14ac:dyDescent="0.2">
      <c r="A29" s="141" t="s">
        <v>138</v>
      </c>
      <c r="B29" s="139"/>
      <c r="C29" s="139"/>
      <c r="D29" s="139"/>
      <c r="E29" s="139"/>
      <c r="F29" s="139"/>
      <c r="G29" s="139"/>
      <c r="H29" s="139"/>
      <c r="I29" s="139"/>
      <c r="J29" s="139"/>
      <c r="K29" s="139"/>
      <c r="L29" s="139"/>
    </row>
    <row r="30" spans="1:12" s="140" customFormat="1" ht="112.5" hidden="1" customHeight="1" outlineLevel="1" x14ac:dyDescent="0.2">
      <c r="A30" s="138"/>
      <c r="B30" s="145" t="s">
        <v>139</v>
      </c>
      <c r="C30" s="145" t="s">
        <v>140</v>
      </c>
      <c r="D30" s="145" t="s">
        <v>141</v>
      </c>
      <c r="E30" s="139"/>
      <c r="F30" s="139"/>
      <c r="G30" s="139"/>
      <c r="H30" s="139"/>
      <c r="I30" s="139"/>
      <c r="J30" s="139"/>
      <c r="K30" s="139"/>
      <c r="L30" s="139"/>
    </row>
    <row r="31" spans="1:12" s="144" customFormat="1" ht="12" customHeight="1" collapsed="1" x14ac:dyDescent="0.2">
      <c r="A31" s="142"/>
      <c r="B31" s="143"/>
      <c r="C31" s="143"/>
      <c r="D31" s="143"/>
      <c r="E31" s="143"/>
      <c r="F31" s="143"/>
      <c r="G31" s="143"/>
      <c r="H31" s="143"/>
      <c r="I31" s="143"/>
      <c r="J31" s="143"/>
      <c r="K31" s="143"/>
      <c r="L31" s="143"/>
    </row>
    <row r="32" spans="1:12" s="94" customFormat="1" x14ac:dyDescent="0.2">
      <c r="A32" s="130" t="s">
        <v>82</v>
      </c>
      <c r="B32" s="120"/>
      <c r="C32" s="120"/>
      <c r="D32" s="120"/>
      <c r="E32" s="120"/>
      <c r="F32" s="120"/>
      <c r="G32" s="120"/>
      <c r="H32" s="120"/>
      <c r="I32" s="120"/>
      <c r="J32" s="120"/>
      <c r="K32" s="120"/>
      <c r="L32" s="120"/>
    </row>
    <row r="33" spans="1:12" s="94" customFormat="1" ht="54.75" hidden="1" customHeight="1" outlineLevel="1" x14ac:dyDescent="0.2">
      <c r="A33" s="120"/>
      <c r="B33" s="120" t="s">
        <v>83</v>
      </c>
      <c r="C33" s="120" t="s">
        <v>84</v>
      </c>
      <c r="D33" s="120"/>
      <c r="E33" s="120"/>
      <c r="F33" s="120"/>
      <c r="G33" s="120"/>
      <c r="H33" s="120"/>
      <c r="I33" s="120"/>
      <c r="J33" s="120"/>
      <c r="K33" s="120"/>
      <c r="L33" s="120"/>
    </row>
    <row r="34" spans="1:12" s="99" customFormat="1" ht="12" customHeight="1" collapsed="1" x14ac:dyDescent="0.2">
      <c r="A34" s="126"/>
      <c r="B34" s="126"/>
      <c r="C34" s="126"/>
      <c r="D34" s="126"/>
      <c r="E34" s="126"/>
      <c r="F34" s="126"/>
      <c r="G34" s="126"/>
      <c r="H34" s="126"/>
      <c r="I34" s="126"/>
      <c r="J34" s="126"/>
      <c r="K34" s="126"/>
      <c r="L34" s="126"/>
    </row>
    <row r="35" spans="1:12" s="94" customFormat="1" x14ac:dyDescent="0.2"/>
    <row r="36" spans="1:12" s="94" customFormat="1" x14ac:dyDescent="0.2"/>
    <row r="37" spans="1:12" s="94" customFormat="1" x14ac:dyDescent="0.2"/>
    <row r="38" spans="1:12" s="94" customFormat="1" x14ac:dyDescent="0.2"/>
    <row r="39" spans="1:12" s="94" customFormat="1" x14ac:dyDescent="0.2"/>
  </sheetData>
  <mergeCells count="1">
    <mergeCell ref="A3:L3"/>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selection activeCell="B25" sqref="B25"/>
    </sheetView>
  </sheetViews>
  <sheetFormatPr baseColWidth="10" defaultRowHeight="12.75" x14ac:dyDescent="0.2"/>
  <cols>
    <col min="2" max="2" width="5.85546875" customWidth="1"/>
    <col min="3" max="3" width="5.5703125" customWidth="1"/>
    <col min="4" max="4" width="5.42578125" customWidth="1"/>
    <col min="6" max="6" width="5.7109375" customWidth="1"/>
    <col min="7" max="8" width="7.42578125" customWidth="1"/>
  </cols>
  <sheetData>
    <row r="1" spans="1:4" ht="20.25" x14ac:dyDescent="0.3">
      <c r="A1" s="3" t="s">
        <v>0</v>
      </c>
    </row>
    <row r="3" spans="1:4" ht="145.5" customHeight="1" x14ac:dyDescent="0.2">
      <c r="A3" s="2"/>
      <c r="B3" s="112" t="s">
        <v>90</v>
      </c>
      <c r="C3" s="112" t="s">
        <v>91</v>
      </c>
      <c r="D3" s="8" t="s">
        <v>8</v>
      </c>
    </row>
    <row r="4" spans="1:4" x14ac:dyDescent="0.2">
      <c r="A4" s="114" t="s">
        <v>4</v>
      </c>
      <c r="B4" s="115">
        <f>COUNTIF(B7:B21,1)</f>
        <v>7</v>
      </c>
      <c r="C4" s="115">
        <f>COUNTIF(C7:C21,1)</f>
        <v>10</v>
      </c>
      <c r="D4" s="115">
        <f>COUNTIF(D7:D21,1)</f>
        <v>5</v>
      </c>
    </row>
    <row r="5" spans="1:4" ht="13.5" thickBot="1" x14ac:dyDescent="0.25">
      <c r="A5" s="114" t="s">
        <v>5</v>
      </c>
      <c r="B5" s="115">
        <f>COUNTIF(B7:B21,0)</f>
        <v>8</v>
      </c>
      <c r="C5" s="115">
        <f>COUNTIF(C7:C21,0)</f>
        <v>5</v>
      </c>
      <c r="D5" s="115">
        <f>COUNTIF(D7:D21,0)</f>
        <v>10</v>
      </c>
    </row>
    <row r="6" spans="1:4" ht="13.5" thickTop="1" x14ac:dyDescent="0.2">
      <c r="A6" s="9" t="s">
        <v>89</v>
      </c>
      <c r="B6" s="7">
        <f>B4/(B4+B5)*100</f>
        <v>46.666666666666664</v>
      </c>
      <c r="C6" s="7">
        <f>C4/(C4+C5)*100</f>
        <v>66.666666666666657</v>
      </c>
      <c r="D6" s="7">
        <f>D4/(D4+D5)*100</f>
        <v>33.333333333333329</v>
      </c>
    </row>
    <row r="7" spans="1:4" x14ac:dyDescent="0.2">
      <c r="A7" s="10" t="s">
        <v>9</v>
      </c>
      <c r="B7" s="4">
        <v>1</v>
      </c>
      <c r="C7" s="4">
        <v>1</v>
      </c>
      <c r="D7" s="116">
        <f>IF(B7+C7=2,1,0)</f>
        <v>1</v>
      </c>
    </row>
    <row r="8" spans="1:4" x14ac:dyDescent="0.2">
      <c r="A8" s="11" t="s">
        <v>10</v>
      </c>
      <c r="B8" s="5">
        <v>0</v>
      </c>
      <c r="C8" s="5">
        <v>1</v>
      </c>
      <c r="D8" s="116">
        <f t="shared" ref="D8:D21" si="0">IF(B8+C8=2,1,0)</f>
        <v>0</v>
      </c>
    </row>
    <row r="9" spans="1:4" x14ac:dyDescent="0.2">
      <c r="A9" s="10" t="s">
        <v>11</v>
      </c>
      <c r="B9" s="5">
        <v>1</v>
      </c>
      <c r="C9" s="5">
        <v>0</v>
      </c>
      <c r="D9" s="116">
        <f t="shared" si="0"/>
        <v>0</v>
      </c>
    </row>
    <row r="10" spans="1:4" x14ac:dyDescent="0.2">
      <c r="A10" s="11" t="s">
        <v>12</v>
      </c>
      <c r="B10" s="5">
        <v>0</v>
      </c>
      <c r="C10" s="5">
        <v>0</v>
      </c>
      <c r="D10" s="116">
        <f t="shared" si="0"/>
        <v>0</v>
      </c>
    </row>
    <row r="11" spans="1:4" x14ac:dyDescent="0.2">
      <c r="A11" s="10" t="s">
        <v>13</v>
      </c>
      <c r="B11" s="5">
        <v>1</v>
      </c>
      <c r="C11" s="5">
        <v>1</v>
      </c>
      <c r="D11" s="116">
        <f t="shared" si="0"/>
        <v>1</v>
      </c>
    </row>
    <row r="12" spans="1:4" x14ac:dyDescent="0.2">
      <c r="A12" s="11" t="s">
        <v>14</v>
      </c>
      <c r="B12" s="5">
        <v>0</v>
      </c>
      <c r="C12" s="5">
        <v>1</v>
      </c>
      <c r="D12" s="116">
        <f t="shared" si="0"/>
        <v>0</v>
      </c>
    </row>
    <row r="13" spans="1:4" x14ac:dyDescent="0.2">
      <c r="A13" s="10" t="s">
        <v>15</v>
      </c>
      <c r="B13" s="5">
        <v>0</v>
      </c>
      <c r="C13" s="5">
        <v>1</v>
      </c>
      <c r="D13" s="116">
        <f t="shared" si="0"/>
        <v>0</v>
      </c>
    </row>
    <row r="14" spans="1:4" x14ac:dyDescent="0.2">
      <c r="A14" s="11" t="s">
        <v>16</v>
      </c>
      <c r="B14" s="5">
        <v>1</v>
      </c>
      <c r="C14" s="5">
        <v>0</v>
      </c>
      <c r="D14" s="116">
        <f t="shared" si="0"/>
        <v>0</v>
      </c>
    </row>
    <row r="15" spans="1:4" x14ac:dyDescent="0.2">
      <c r="A15" s="10" t="s">
        <v>17</v>
      </c>
      <c r="B15" s="5">
        <v>0</v>
      </c>
      <c r="C15" s="5">
        <v>0</v>
      </c>
      <c r="D15" s="116">
        <f t="shared" si="0"/>
        <v>0</v>
      </c>
    </row>
    <row r="16" spans="1:4" x14ac:dyDescent="0.2">
      <c r="A16" s="11" t="s">
        <v>18</v>
      </c>
      <c r="B16" s="5">
        <v>1</v>
      </c>
      <c r="C16" s="5">
        <v>1</v>
      </c>
      <c r="D16" s="116">
        <f t="shared" si="0"/>
        <v>1</v>
      </c>
    </row>
    <row r="17" spans="1:4" x14ac:dyDescent="0.2">
      <c r="A17" s="10" t="s">
        <v>19</v>
      </c>
      <c r="B17" s="5">
        <v>1</v>
      </c>
      <c r="C17" s="5">
        <v>1</v>
      </c>
      <c r="D17" s="116">
        <f t="shared" si="0"/>
        <v>1</v>
      </c>
    </row>
    <row r="18" spans="1:4" x14ac:dyDescent="0.2">
      <c r="A18" s="11" t="s">
        <v>20</v>
      </c>
      <c r="B18" s="5">
        <v>1</v>
      </c>
      <c r="C18" s="5">
        <v>1</v>
      </c>
      <c r="D18" s="116">
        <f t="shared" si="0"/>
        <v>1</v>
      </c>
    </row>
    <row r="19" spans="1:4" x14ac:dyDescent="0.2">
      <c r="A19" s="10" t="s">
        <v>21</v>
      </c>
      <c r="B19" s="5">
        <v>0</v>
      </c>
      <c r="C19" s="5">
        <v>1</v>
      </c>
      <c r="D19" s="116">
        <f t="shared" si="0"/>
        <v>0</v>
      </c>
    </row>
    <row r="20" spans="1:4" x14ac:dyDescent="0.2">
      <c r="A20" s="11" t="s">
        <v>22</v>
      </c>
      <c r="B20" s="5">
        <v>0</v>
      </c>
      <c r="C20" s="5">
        <v>0</v>
      </c>
      <c r="D20" s="116">
        <f t="shared" si="0"/>
        <v>0</v>
      </c>
    </row>
    <row r="21" spans="1:4" x14ac:dyDescent="0.2">
      <c r="A21" s="10" t="s">
        <v>23</v>
      </c>
      <c r="B21" s="5">
        <v>0</v>
      </c>
      <c r="C21" s="5">
        <v>1</v>
      </c>
      <c r="D21" s="116">
        <f t="shared" si="0"/>
        <v>0</v>
      </c>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workbookViewId="0">
      <selection activeCell="Q10" sqref="Q10"/>
    </sheetView>
  </sheetViews>
  <sheetFormatPr baseColWidth="10" defaultRowHeight="12.75" x14ac:dyDescent="0.2"/>
  <cols>
    <col min="2" max="6" width="5.7109375" customWidth="1"/>
  </cols>
  <sheetData>
    <row r="1" spans="1:7" ht="20.25" x14ac:dyDescent="0.3">
      <c r="A1" s="3" t="s">
        <v>1</v>
      </c>
    </row>
    <row r="2" spans="1:7" ht="13.5" thickBot="1" x14ac:dyDescent="0.25"/>
    <row r="3" spans="1:7" ht="36.75" customHeight="1" thickTop="1" x14ac:dyDescent="0.25">
      <c r="A3" s="12"/>
      <c r="B3" s="148" t="s">
        <v>24</v>
      </c>
      <c r="C3" s="149"/>
      <c r="D3" s="149"/>
      <c r="E3" s="149"/>
      <c r="F3" s="150"/>
    </row>
    <row r="4" spans="1:7" ht="16.5" thickBot="1" x14ac:dyDescent="0.3">
      <c r="A4" s="13"/>
      <c r="B4" s="14" t="s">
        <v>25</v>
      </c>
      <c r="C4" s="15" t="s">
        <v>26</v>
      </c>
      <c r="D4" s="15" t="s">
        <v>27</v>
      </c>
      <c r="E4" s="15" t="s">
        <v>28</v>
      </c>
      <c r="F4" s="16" t="s">
        <v>29</v>
      </c>
      <c r="G4" s="32" t="s">
        <v>61</v>
      </c>
    </row>
    <row r="5" spans="1:7" ht="13.5" thickTop="1" x14ac:dyDescent="0.2">
      <c r="A5" s="17" t="s">
        <v>30</v>
      </c>
      <c r="B5" s="19">
        <f t="shared" ref="B5:F5" si="0">B6/$G6*100</f>
        <v>20</v>
      </c>
      <c r="C5" s="20">
        <f t="shared" si="0"/>
        <v>23.333333333333332</v>
      </c>
      <c r="D5" s="20">
        <f t="shared" si="0"/>
        <v>33.333333333333329</v>
      </c>
      <c r="E5" s="20">
        <f t="shared" si="0"/>
        <v>10</v>
      </c>
      <c r="F5" s="30">
        <f t="shared" si="0"/>
        <v>13.333333333333334</v>
      </c>
      <c r="G5" s="31">
        <f>SUM(B5:F5)</f>
        <v>99.999999999999986</v>
      </c>
    </row>
    <row r="6" spans="1:7" ht="13.5" thickBot="1" x14ac:dyDescent="0.25">
      <c r="A6" s="18" t="s">
        <v>7</v>
      </c>
      <c r="B6" s="45">
        <f>COUNTIF(B7:B36,1)</f>
        <v>6</v>
      </c>
      <c r="C6" s="36">
        <f>COUNTIF(C7:C36,1)</f>
        <v>7</v>
      </c>
      <c r="D6" s="36">
        <f>COUNTIF(D7:D36,1)</f>
        <v>10</v>
      </c>
      <c r="E6" s="36">
        <f>COUNTIF(E7:E36,1)</f>
        <v>3</v>
      </c>
      <c r="F6" s="113">
        <f>COUNTIF(F7:F36,1)</f>
        <v>4</v>
      </c>
      <c r="G6" s="31">
        <f>SUM(B6:F6)</f>
        <v>30</v>
      </c>
    </row>
    <row r="7" spans="1:7" ht="13.5" thickTop="1" x14ac:dyDescent="0.2">
      <c r="A7" s="28" t="s">
        <v>31</v>
      </c>
      <c r="B7" s="21">
        <v>1</v>
      </c>
      <c r="C7" s="22"/>
      <c r="D7" s="22"/>
      <c r="E7" s="22"/>
      <c r="F7" s="23"/>
    </row>
    <row r="8" spans="1:7" x14ac:dyDescent="0.2">
      <c r="A8" s="11" t="s">
        <v>32</v>
      </c>
      <c r="B8" s="5"/>
      <c r="C8" s="24">
        <v>1</v>
      </c>
      <c r="D8" s="24"/>
      <c r="E8" s="24"/>
      <c r="F8" s="6"/>
    </row>
    <row r="9" spans="1:7" x14ac:dyDescent="0.2">
      <c r="A9" s="11" t="s">
        <v>33</v>
      </c>
      <c r="B9" s="5"/>
      <c r="C9" s="24"/>
      <c r="D9" s="24"/>
      <c r="E9" s="24">
        <v>1</v>
      </c>
      <c r="F9" s="6"/>
    </row>
    <row r="10" spans="1:7" x14ac:dyDescent="0.2">
      <c r="A10" s="11" t="s">
        <v>34</v>
      </c>
      <c r="B10" s="5"/>
      <c r="C10" s="24"/>
      <c r="D10" s="24">
        <v>1</v>
      </c>
      <c r="E10" s="24"/>
      <c r="F10" s="6"/>
    </row>
    <row r="11" spans="1:7" x14ac:dyDescent="0.2">
      <c r="A11" s="11" t="s">
        <v>35</v>
      </c>
      <c r="B11" s="5"/>
      <c r="C11" s="24"/>
      <c r="D11" s="24">
        <v>1</v>
      </c>
      <c r="E11" s="24"/>
      <c r="F11" s="6"/>
    </row>
    <row r="12" spans="1:7" x14ac:dyDescent="0.2">
      <c r="A12" s="11" t="s">
        <v>36</v>
      </c>
      <c r="B12" s="5"/>
      <c r="C12" s="24"/>
      <c r="D12" s="24"/>
      <c r="E12" s="24"/>
      <c r="F12" s="6">
        <v>1</v>
      </c>
    </row>
    <row r="13" spans="1:7" x14ac:dyDescent="0.2">
      <c r="A13" s="11" t="s">
        <v>37</v>
      </c>
      <c r="B13" s="5"/>
      <c r="C13" s="24"/>
      <c r="D13" s="24"/>
      <c r="E13" s="24"/>
      <c r="F13" s="6">
        <v>1</v>
      </c>
    </row>
    <row r="14" spans="1:7" x14ac:dyDescent="0.2">
      <c r="A14" s="11" t="s">
        <v>38</v>
      </c>
      <c r="B14" s="5">
        <v>1</v>
      </c>
      <c r="C14" s="24"/>
      <c r="D14" s="24"/>
      <c r="E14" s="24"/>
      <c r="F14" s="6"/>
    </row>
    <row r="15" spans="1:7" x14ac:dyDescent="0.2">
      <c r="A15" s="11" t="s">
        <v>39</v>
      </c>
      <c r="B15" s="5"/>
      <c r="C15" s="24">
        <v>1</v>
      </c>
      <c r="D15" s="24"/>
      <c r="E15" s="24"/>
      <c r="F15" s="6"/>
    </row>
    <row r="16" spans="1:7" x14ac:dyDescent="0.2">
      <c r="A16" s="11" t="s">
        <v>40</v>
      </c>
      <c r="B16" s="5"/>
      <c r="C16" s="24">
        <v>1</v>
      </c>
      <c r="D16" s="24"/>
      <c r="E16" s="24"/>
      <c r="F16" s="6"/>
    </row>
    <row r="17" spans="1:6" x14ac:dyDescent="0.2">
      <c r="A17" s="11" t="s">
        <v>41</v>
      </c>
      <c r="B17" s="5"/>
      <c r="C17" s="24"/>
      <c r="D17" s="24">
        <v>1</v>
      </c>
      <c r="E17" s="24"/>
      <c r="F17" s="6"/>
    </row>
    <row r="18" spans="1:6" x14ac:dyDescent="0.2">
      <c r="A18" s="11" t="s">
        <v>42</v>
      </c>
      <c r="B18" s="5"/>
      <c r="C18" s="24"/>
      <c r="D18" s="24">
        <v>1</v>
      </c>
      <c r="E18" s="24"/>
      <c r="F18" s="6"/>
    </row>
    <row r="19" spans="1:6" x14ac:dyDescent="0.2">
      <c r="A19" s="11" t="s">
        <v>43</v>
      </c>
      <c r="B19" s="5"/>
      <c r="C19" s="24"/>
      <c r="D19" s="24">
        <v>1</v>
      </c>
      <c r="E19" s="24"/>
      <c r="F19" s="6"/>
    </row>
    <row r="20" spans="1:6" x14ac:dyDescent="0.2">
      <c r="A20" s="11" t="s">
        <v>44</v>
      </c>
      <c r="B20" s="5">
        <v>1</v>
      </c>
      <c r="C20" s="24"/>
      <c r="D20" s="24"/>
      <c r="E20" s="24"/>
      <c r="F20" s="6"/>
    </row>
    <row r="21" spans="1:6" x14ac:dyDescent="0.2">
      <c r="A21" s="11" t="s">
        <v>45</v>
      </c>
      <c r="B21" s="5"/>
      <c r="C21" s="24">
        <v>1</v>
      </c>
      <c r="D21" s="24"/>
      <c r="E21" s="24"/>
      <c r="F21" s="6"/>
    </row>
    <row r="22" spans="1:6" x14ac:dyDescent="0.2">
      <c r="A22" s="11" t="s">
        <v>46</v>
      </c>
      <c r="B22" s="5"/>
      <c r="C22" s="24"/>
      <c r="D22" s="24">
        <v>1</v>
      </c>
      <c r="E22" s="24"/>
      <c r="F22" s="6"/>
    </row>
    <row r="23" spans="1:6" x14ac:dyDescent="0.2">
      <c r="A23" s="11" t="s">
        <v>47</v>
      </c>
      <c r="B23" s="5">
        <v>1</v>
      </c>
      <c r="C23" s="24"/>
      <c r="D23" s="24"/>
      <c r="E23" s="24"/>
      <c r="F23" s="6"/>
    </row>
    <row r="24" spans="1:6" x14ac:dyDescent="0.2">
      <c r="A24" s="11" t="s">
        <v>48</v>
      </c>
      <c r="B24" s="5"/>
      <c r="C24" s="24"/>
      <c r="D24" s="24">
        <v>1</v>
      </c>
      <c r="E24" s="24"/>
      <c r="F24" s="6"/>
    </row>
    <row r="25" spans="1:6" x14ac:dyDescent="0.2">
      <c r="A25" s="11" t="s">
        <v>49</v>
      </c>
      <c r="B25" s="5"/>
      <c r="C25" s="24"/>
      <c r="D25" s="24">
        <v>1</v>
      </c>
      <c r="E25" s="24"/>
      <c r="F25" s="6"/>
    </row>
    <row r="26" spans="1:6" x14ac:dyDescent="0.2">
      <c r="A26" s="11" t="s">
        <v>50</v>
      </c>
      <c r="B26" s="5"/>
      <c r="C26" s="24"/>
      <c r="D26" s="24"/>
      <c r="E26" s="24">
        <v>1</v>
      </c>
      <c r="F26" s="6"/>
    </row>
    <row r="27" spans="1:6" x14ac:dyDescent="0.2">
      <c r="A27" s="11" t="s">
        <v>51</v>
      </c>
      <c r="B27" s="5"/>
      <c r="C27" s="24"/>
      <c r="D27" s="24">
        <v>1</v>
      </c>
      <c r="E27" s="24"/>
      <c r="F27" s="6"/>
    </row>
    <row r="28" spans="1:6" x14ac:dyDescent="0.2">
      <c r="A28" s="11" t="s">
        <v>52</v>
      </c>
      <c r="B28" s="5"/>
      <c r="C28" s="24"/>
      <c r="D28" s="24"/>
      <c r="E28" s="24"/>
      <c r="F28" s="6">
        <v>1</v>
      </c>
    </row>
    <row r="29" spans="1:6" x14ac:dyDescent="0.2">
      <c r="A29" s="11" t="s">
        <v>53</v>
      </c>
      <c r="B29" s="5"/>
      <c r="C29" s="24"/>
      <c r="D29" s="24"/>
      <c r="E29" s="24">
        <v>1</v>
      </c>
      <c r="F29" s="6"/>
    </row>
    <row r="30" spans="1:6" x14ac:dyDescent="0.2">
      <c r="A30" s="11" t="s">
        <v>54</v>
      </c>
      <c r="B30" s="5"/>
      <c r="C30" s="24">
        <v>1</v>
      </c>
      <c r="D30" s="24"/>
      <c r="E30" s="24"/>
      <c r="F30" s="6"/>
    </row>
    <row r="31" spans="1:6" x14ac:dyDescent="0.2">
      <c r="A31" s="11" t="s">
        <v>55</v>
      </c>
      <c r="B31" s="5">
        <v>1</v>
      </c>
      <c r="C31" s="24"/>
      <c r="D31" s="24"/>
      <c r="E31" s="24"/>
      <c r="F31" s="6"/>
    </row>
    <row r="32" spans="1:6" x14ac:dyDescent="0.2">
      <c r="A32" s="11" t="s">
        <v>56</v>
      </c>
      <c r="B32" s="5">
        <v>1</v>
      </c>
      <c r="C32" s="24"/>
      <c r="D32" s="24"/>
      <c r="E32" s="24"/>
      <c r="F32" s="6"/>
    </row>
    <row r="33" spans="1:6" x14ac:dyDescent="0.2">
      <c r="A33" s="11" t="s">
        <v>57</v>
      </c>
      <c r="B33" s="5"/>
      <c r="C33" s="24"/>
      <c r="D33" s="24">
        <v>1</v>
      </c>
      <c r="E33" s="24"/>
      <c r="F33" s="6"/>
    </row>
    <row r="34" spans="1:6" x14ac:dyDescent="0.2">
      <c r="A34" s="11" t="s">
        <v>58</v>
      </c>
      <c r="B34" s="5"/>
      <c r="C34" s="24"/>
      <c r="D34" s="24"/>
      <c r="E34" s="24"/>
      <c r="F34" s="6">
        <v>1</v>
      </c>
    </row>
    <row r="35" spans="1:6" x14ac:dyDescent="0.2">
      <c r="A35" s="11" t="s">
        <v>59</v>
      </c>
      <c r="B35" s="5"/>
      <c r="C35" s="24">
        <v>1</v>
      </c>
      <c r="D35" s="24"/>
      <c r="E35" s="24"/>
      <c r="F35" s="6"/>
    </row>
    <row r="36" spans="1:6" ht="13.5" thickBot="1" x14ac:dyDescent="0.25">
      <c r="A36" s="29" t="s">
        <v>60</v>
      </c>
      <c r="B36" s="25"/>
      <c r="C36" s="26">
        <v>1</v>
      </c>
      <c r="D36" s="26"/>
      <c r="E36" s="26"/>
      <c r="F36" s="27"/>
    </row>
    <row r="37" spans="1:6" ht="13.5" thickTop="1" x14ac:dyDescent="0.2"/>
  </sheetData>
  <mergeCells count="1">
    <mergeCell ref="B3:F3"/>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K5" sqref="K5"/>
    </sheetView>
  </sheetViews>
  <sheetFormatPr baseColWidth="10" defaultRowHeight="12.75" x14ac:dyDescent="0.2"/>
  <cols>
    <col min="2" max="6" width="4.7109375" customWidth="1"/>
    <col min="7" max="7" width="8.140625" customWidth="1"/>
    <col min="8" max="8" width="8.28515625" customWidth="1"/>
    <col min="9" max="9" width="8.85546875" customWidth="1"/>
    <col min="10" max="10" width="6.85546875" customWidth="1"/>
  </cols>
  <sheetData>
    <row r="1" spans="1:11" ht="23.25" x14ac:dyDescent="0.35">
      <c r="A1" s="33" t="s">
        <v>2</v>
      </c>
    </row>
    <row r="2" spans="1:11" ht="13.5" thickBot="1" x14ac:dyDescent="0.25"/>
    <row r="3" spans="1:11" ht="32.25" customHeight="1" thickTop="1" x14ac:dyDescent="0.25">
      <c r="A3" s="37"/>
      <c r="B3" s="148" t="s">
        <v>107</v>
      </c>
      <c r="C3" s="149"/>
      <c r="D3" s="149"/>
      <c r="E3" s="149"/>
      <c r="F3" s="151"/>
      <c r="G3" s="152" t="s">
        <v>62</v>
      </c>
      <c r="H3" s="153"/>
      <c r="I3" s="153"/>
      <c r="J3" s="153"/>
    </row>
    <row r="4" spans="1:11" ht="16.5" thickBot="1" x14ac:dyDescent="0.3">
      <c r="A4" s="38"/>
      <c r="B4" s="14" t="s">
        <v>25</v>
      </c>
      <c r="C4" s="15" t="s">
        <v>26</v>
      </c>
      <c r="D4" s="15" t="s">
        <v>27</v>
      </c>
      <c r="E4" s="15" t="s">
        <v>28</v>
      </c>
      <c r="F4" s="42" t="s">
        <v>29</v>
      </c>
      <c r="G4" s="101" t="s">
        <v>63</v>
      </c>
      <c r="H4" s="102" t="s">
        <v>64</v>
      </c>
      <c r="I4" s="102" t="s">
        <v>65</v>
      </c>
      <c r="J4" s="103" t="s">
        <v>66</v>
      </c>
      <c r="K4" s="50" t="s">
        <v>61</v>
      </c>
    </row>
    <row r="5" spans="1:11" ht="13.5" thickTop="1" x14ac:dyDescent="0.2">
      <c r="A5" s="39" t="s">
        <v>6</v>
      </c>
      <c r="B5" s="43">
        <f>B6/$K6*100</f>
        <v>53.333333333333336</v>
      </c>
      <c r="C5" s="35">
        <f t="shared" ref="C5:J5" si="0">C6/$K6*100</f>
        <v>60</v>
      </c>
      <c r="D5" s="35">
        <f t="shared" si="0"/>
        <v>53.333333333333336</v>
      </c>
      <c r="E5" s="35">
        <f t="shared" si="0"/>
        <v>40</v>
      </c>
      <c r="F5" s="44">
        <f t="shared" si="0"/>
        <v>26.666666666666668</v>
      </c>
      <c r="G5" s="104">
        <f t="shared" si="0"/>
        <v>26.666666666666668</v>
      </c>
      <c r="H5" s="105">
        <f t="shared" si="0"/>
        <v>80</v>
      </c>
      <c r="I5" s="105">
        <f t="shared" si="0"/>
        <v>53.333333333333336</v>
      </c>
      <c r="J5" s="106">
        <f t="shared" si="0"/>
        <v>6.666666666666667</v>
      </c>
      <c r="K5" s="107">
        <f>SUM(B5:F5)</f>
        <v>233.33333333333334</v>
      </c>
    </row>
    <row r="6" spans="1:11" ht="13.5" thickBot="1" x14ac:dyDescent="0.25">
      <c r="A6" s="40" t="s">
        <v>7</v>
      </c>
      <c r="B6" s="45">
        <f>COUNTIF(B7:B21,1)</f>
        <v>8</v>
      </c>
      <c r="C6" s="36">
        <f t="shared" ref="C6:J6" si="1">COUNTIF(C7:C21,1)</f>
        <v>9</v>
      </c>
      <c r="D6" s="36">
        <f t="shared" si="1"/>
        <v>8</v>
      </c>
      <c r="E6" s="36">
        <f t="shared" si="1"/>
        <v>6</v>
      </c>
      <c r="F6" s="46">
        <f t="shared" si="1"/>
        <v>4</v>
      </c>
      <c r="G6" s="41">
        <f t="shared" si="1"/>
        <v>4</v>
      </c>
      <c r="H6" s="36">
        <f t="shared" si="1"/>
        <v>12</v>
      </c>
      <c r="I6" s="36">
        <f t="shared" si="1"/>
        <v>8</v>
      </c>
      <c r="J6" s="49">
        <f t="shared" si="1"/>
        <v>1</v>
      </c>
      <c r="K6" s="31">
        <v>15</v>
      </c>
    </row>
    <row r="7" spans="1:11" ht="13.5" thickTop="1" x14ac:dyDescent="0.2">
      <c r="A7" s="10" t="s">
        <v>31</v>
      </c>
      <c r="B7" s="4">
        <v>1</v>
      </c>
      <c r="C7" s="34">
        <v>1</v>
      </c>
      <c r="D7" s="34"/>
      <c r="E7" s="34">
        <v>1</v>
      </c>
      <c r="F7" s="47"/>
      <c r="G7" s="51">
        <f>IF(SUM(B7:C7)=2,1,0)</f>
        <v>1</v>
      </c>
      <c r="H7" s="52">
        <f>IF(SUM(D7:E7)&gt;0,1,0)</f>
        <v>1</v>
      </c>
      <c r="I7" s="52">
        <f>IF(SUM(E7:F7)=0,1,0)</f>
        <v>0</v>
      </c>
      <c r="J7" s="54">
        <f t="shared" ref="J7:J21" si="2">IF(AND(C7=1,B7+D7+E7+F7=0),1,0)</f>
        <v>0</v>
      </c>
    </row>
    <row r="8" spans="1:11" x14ac:dyDescent="0.2">
      <c r="A8" s="11" t="s">
        <v>32</v>
      </c>
      <c r="B8" s="5"/>
      <c r="C8" s="24">
        <v>1</v>
      </c>
      <c r="D8" s="24"/>
      <c r="E8" s="24"/>
      <c r="F8" s="48"/>
      <c r="G8" s="53">
        <f t="shared" ref="G8:G21" si="3">IF(SUM(B8:C8)=2,1,0)</f>
        <v>0</v>
      </c>
      <c r="H8" s="54">
        <f t="shared" ref="H8:H21" si="4">IF(SUM(D8:E8)&gt;0,1,0)</f>
        <v>0</v>
      </c>
      <c r="I8" s="54">
        <f t="shared" ref="I8:I21" si="5">IF(SUM(E8:F8)=0,1,0)</f>
        <v>1</v>
      </c>
      <c r="J8" s="54">
        <f t="shared" si="2"/>
        <v>1</v>
      </c>
    </row>
    <row r="9" spans="1:11" x14ac:dyDescent="0.2">
      <c r="A9" s="11" t="s">
        <v>33</v>
      </c>
      <c r="B9" s="5">
        <v>1</v>
      </c>
      <c r="C9" s="24"/>
      <c r="D9" s="24">
        <v>1</v>
      </c>
      <c r="E9" s="24">
        <v>1</v>
      </c>
      <c r="F9" s="48"/>
      <c r="G9" s="53">
        <f t="shared" si="3"/>
        <v>0</v>
      </c>
      <c r="H9" s="54">
        <f t="shared" si="4"/>
        <v>1</v>
      </c>
      <c r="I9" s="54">
        <f t="shared" si="5"/>
        <v>0</v>
      </c>
      <c r="J9" s="54">
        <f t="shared" si="2"/>
        <v>0</v>
      </c>
    </row>
    <row r="10" spans="1:11" x14ac:dyDescent="0.2">
      <c r="A10" s="11" t="s">
        <v>34</v>
      </c>
      <c r="B10" s="5"/>
      <c r="C10" s="24">
        <v>1</v>
      </c>
      <c r="D10" s="24"/>
      <c r="E10" s="24">
        <v>1</v>
      </c>
      <c r="F10" s="48">
        <v>1</v>
      </c>
      <c r="G10" s="53">
        <f t="shared" si="3"/>
        <v>0</v>
      </c>
      <c r="H10" s="54">
        <f t="shared" si="4"/>
        <v>1</v>
      </c>
      <c r="I10" s="54">
        <f t="shared" si="5"/>
        <v>0</v>
      </c>
      <c r="J10" s="54">
        <f t="shared" si="2"/>
        <v>0</v>
      </c>
    </row>
    <row r="11" spans="1:11" x14ac:dyDescent="0.2">
      <c r="A11" s="11" t="s">
        <v>35</v>
      </c>
      <c r="B11" s="5"/>
      <c r="C11" s="24">
        <v>1</v>
      </c>
      <c r="D11" s="24">
        <v>1</v>
      </c>
      <c r="E11" s="24"/>
      <c r="F11" s="48"/>
      <c r="G11" s="53">
        <f t="shared" si="3"/>
        <v>0</v>
      </c>
      <c r="H11" s="54">
        <f t="shared" si="4"/>
        <v>1</v>
      </c>
      <c r="I11" s="54">
        <f t="shared" si="5"/>
        <v>1</v>
      </c>
      <c r="J11" s="54">
        <f t="shared" si="2"/>
        <v>0</v>
      </c>
    </row>
    <row r="12" spans="1:11" x14ac:dyDescent="0.2">
      <c r="A12" s="11" t="s">
        <v>36</v>
      </c>
      <c r="B12" s="5">
        <v>1</v>
      </c>
      <c r="C12" s="24">
        <v>1</v>
      </c>
      <c r="D12" s="24"/>
      <c r="E12" s="24">
        <v>1</v>
      </c>
      <c r="F12" s="48"/>
      <c r="G12" s="53">
        <f t="shared" si="3"/>
        <v>1</v>
      </c>
      <c r="H12" s="54">
        <f t="shared" si="4"/>
        <v>1</v>
      </c>
      <c r="I12" s="54">
        <f t="shared" si="5"/>
        <v>0</v>
      </c>
      <c r="J12" s="54">
        <f t="shared" si="2"/>
        <v>0</v>
      </c>
    </row>
    <row r="13" spans="1:11" x14ac:dyDescent="0.2">
      <c r="A13" s="11" t="s">
        <v>37</v>
      </c>
      <c r="B13" s="5"/>
      <c r="C13" s="24">
        <v>1</v>
      </c>
      <c r="D13" s="24">
        <v>1</v>
      </c>
      <c r="E13" s="24"/>
      <c r="F13" s="48"/>
      <c r="G13" s="53">
        <f t="shared" si="3"/>
        <v>0</v>
      </c>
      <c r="H13" s="54">
        <f t="shared" si="4"/>
        <v>1</v>
      </c>
      <c r="I13" s="54">
        <f t="shared" si="5"/>
        <v>1</v>
      </c>
      <c r="J13" s="54">
        <f t="shared" si="2"/>
        <v>0</v>
      </c>
    </row>
    <row r="14" spans="1:11" x14ac:dyDescent="0.2">
      <c r="A14" s="11" t="s">
        <v>38</v>
      </c>
      <c r="B14" s="5">
        <v>1</v>
      </c>
      <c r="C14" s="24"/>
      <c r="D14" s="24"/>
      <c r="E14" s="24"/>
      <c r="F14" s="48"/>
      <c r="G14" s="53">
        <f t="shared" si="3"/>
        <v>0</v>
      </c>
      <c r="H14" s="54">
        <f t="shared" si="4"/>
        <v>0</v>
      </c>
      <c r="I14" s="54">
        <f t="shared" si="5"/>
        <v>1</v>
      </c>
      <c r="J14" s="54">
        <f t="shared" si="2"/>
        <v>0</v>
      </c>
    </row>
    <row r="15" spans="1:11" x14ac:dyDescent="0.2">
      <c r="A15" s="11" t="s">
        <v>39</v>
      </c>
      <c r="B15" s="5">
        <v>1</v>
      </c>
      <c r="C15" s="24">
        <v>1</v>
      </c>
      <c r="D15" s="24">
        <v>1</v>
      </c>
      <c r="E15" s="24"/>
      <c r="F15" s="48"/>
      <c r="G15" s="53">
        <f t="shared" si="3"/>
        <v>1</v>
      </c>
      <c r="H15" s="54">
        <f t="shared" si="4"/>
        <v>1</v>
      </c>
      <c r="I15" s="54">
        <f t="shared" si="5"/>
        <v>1</v>
      </c>
      <c r="J15" s="54">
        <f t="shared" si="2"/>
        <v>0</v>
      </c>
    </row>
    <row r="16" spans="1:11" x14ac:dyDescent="0.2">
      <c r="A16" s="11" t="s">
        <v>40</v>
      </c>
      <c r="B16" s="5">
        <v>1</v>
      </c>
      <c r="C16" s="24">
        <v>1</v>
      </c>
      <c r="D16" s="24">
        <v>1</v>
      </c>
      <c r="E16" s="24">
        <v>1</v>
      </c>
      <c r="F16" s="48">
        <v>1</v>
      </c>
      <c r="G16" s="53">
        <f t="shared" si="3"/>
        <v>1</v>
      </c>
      <c r="H16" s="54">
        <f t="shared" si="4"/>
        <v>1</v>
      </c>
      <c r="I16" s="54">
        <f t="shared" si="5"/>
        <v>0</v>
      </c>
      <c r="J16" s="54">
        <f t="shared" si="2"/>
        <v>0</v>
      </c>
    </row>
    <row r="17" spans="1:10" x14ac:dyDescent="0.2">
      <c r="A17" s="11" t="s">
        <v>41</v>
      </c>
      <c r="B17" s="5">
        <v>1</v>
      </c>
      <c r="C17" s="24"/>
      <c r="D17" s="24">
        <v>1</v>
      </c>
      <c r="E17" s="24"/>
      <c r="F17" s="48"/>
      <c r="G17" s="53">
        <f t="shared" si="3"/>
        <v>0</v>
      </c>
      <c r="H17" s="54">
        <f t="shared" si="4"/>
        <v>1</v>
      </c>
      <c r="I17" s="54">
        <f t="shared" si="5"/>
        <v>1</v>
      </c>
      <c r="J17" s="54">
        <f t="shared" si="2"/>
        <v>0</v>
      </c>
    </row>
    <row r="18" spans="1:10" x14ac:dyDescent="0.2">
      <c r="A18" s="11" t="s">
        <v>42</v>
      </c>
      <c r="B18" s="5"/>
      <c r="C18" s="24">
        <v>1</v>
      </c>
      <c r="D18" s="24"/>
      <c r="E18" s="24">
        <v>1</v>
      </c>
      <c r="F18" s="48">
        <v>1</v>
      </c>
      <c r="G18" s="53">
        <f t="shared" si="3"/>
        <v>0</v>
      </c>
      <c r="H18" s="54">
        <f t="shared" si="4"/>
        <v>1</v>
      </c>
      <c r="I18" s="54">
        <f t="shared" si="5"/>
        <v>0</v>
      </c>
      <c r="J18" s="54">
        <f t="shared" si="2"/>
        <v>0</v>
      </c>
    </row>
    <row r="19" spans="1:10" x14ac:dyDescent="0.2">
      <c r="A19" s="11" t="s">
        <v>43</v>
      </c>
      <c r="B19" s="5"/>
      <c r="C19" s="24"/>
      <c r="D19" s="24"/>
      <c r="E19" s="24"/>
      <c r="F19" s="48">
        <v>1</v>
      </c>
      <c r="G19" s="53">
        <f t="shared" si="3"/>
        <v>0</v>
      </c>
      <c r="H19" s="54">
        <f t="shared" si="4"/>
        <v>0</v>
      </c>
      <c r="I19" s="54">
        <f t="shared" si="5"/>
        <v>0</v>
      </c>
      <c r="J19" s="54">
        <f t="shared" si="2"/>
        <v>0</v>
      </c>
    </row>
    <row r="20" spans="1:10" x14ac:dyDescent="0.2">
      <c r="A20" s="11" t="s">
        <v>44</v>
      </c>
      <c r="B20" s="5">
        <v>1</v>
      </c>
      <c r="C20" s="24"/>
      <c r="D20" s="24">
        <v>1</v>
      </c>
      <c r="E20" s="24"/>
      <c r="F20" s="48"/>
      <c r="G20" s="53">
        <f t="shared" si="3"/>
        <v>0</v>
      </c>
      <c r="H20" s="54">
        <f t="shared" si="4"/>
        <v>1</v>
      </c>
      <c r="I20" s="54">
        <f t="shared" si="5"/>
        <v>1</v>
      </c>
      <c r="J20" s="54">
        <f t="shared" si="2"/>
        <v>0</v>
      </c>
    </row>
    <row r="21" spans="1:10" x14ac:dyDescent="0.2">
      <c r="A21" s="11" t="s">
        <v>45</v>
      </c>
      <c r="B21" s="5"/>
      <c r="C21" s="24"/>
      <c r="D21" s="24">
        <v>1</v>
      </c>
      <c r="E21" s="24"/>
      <c r="F21" s="48"/>
      <c r="G21" s="53">
        <f t="shared" si="3"/>
        <v>0</v>
      </c>
      <c r="H21" s="54">
        <f t="shared" si="4"/>
        <v>1</v>
      </c>
      <c r="I21" s="54">
        <f t="shared" si="5"/>
        <v>1</v>
      </c>
      <c r="J21" s="54">
        <f t="shared" si="2"/>
        <v>0</v>
      </c>
    </row>
  </sheetData>
  <mergeCells count="2">
    <mergeCell ref="B3:F3"/>
    <mergeCell ref="G3:J3"/>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ignoredErrors>
    <ignoredError sqref="G9 H11 I21"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workbookViewId="0">
      <selection activeCell="C10" sqref="C10"/>
    </sheetView>
  </sheetViews>
  <sheetFormatPr baseColWidth="10" defaultRowHeight="12.75" x14ac:dyDescent="0.2"/>
  <sheetData>
    <row r="1" spans="1:6" ht="23.25" x14ac:dyDescent="0.35">
      <c r="A1" s="33" t="s">
        <v>3</v>
      </c>
    </row>
    <row r="3" spans="1:6" ht="32.25" customHeight="1" x14ac:dyDescent="0.2">
      <c r="B3" s="154" t="s">
        <v>71</v>
      </c>
      <c r="C3" s="155"/>
      <c r="D3" s="155"/>
      <c r="E3" s="155"/>
      <c r="F3" s="156"/>
    </row>
    <row r="4" spans="1:6" ht="13.5" thickBot="1" x14ac:dyDescent="0.25">
      <c r="A4" s="84"/>
      <c r="B4" s="61" t="s">
        <v>25</v>
      </c>
      <c r="C4" s="55" t="s">
        <v>26</v>
      </c>
      <c r="D4" s="55" t="s">
        <v>27</v>
      </c>
      <c r="E4" s="55" t="s">
        <v>28</v>
      </c>
      <c r="F4" s="62" t="s">
        <v>29</v>
      </c>
    </row>
    <row r="5" spans="1:6" x14ac:dyDescent="0.2">
      <c r="A5" s="85" t="s">
        <v>67</v>
      </c>
      <c r="B5" s="63">
        <f>AVERAGE(B13:B27)</f>
        <v>3.9333333333333331</v>
      </c>
      <c r="C5" s="64">
        <f>AVERAGE(C13:C27)</f>
        <v>2.8</v>
      </c>
      <c r="D5" s="64">
        <f>AVERAGE(D13:D27)</f>
        <v>2.1818181818181817</v>
      </c>
      <c r="E5" s="64">
        <f>AVERAGE(E13:E27)</f>
        <v>3.25</v>
      </c>
      <c r="F5" s="65">
        <f>AVERAGE(F13:F27)</f>
        <v>3.0769230769230771</v>
      </c>
    </row>
    <row r="6" spans="1:6" x14ac:dyDescent="0.2">
      <c r="A6" s="86" t="s">
        <v>132</v>
      </c>
      <c r="B6" s="66">
        <f>_xlfn.STDEV.S(B13:B27)</f>
        <v>0.2581988897471611</v>
      </c>
      <c r="C6" s="67">
        <f t="shared" ref="C6:F6" si="0">_xlfn.STDEV.S(C13:C27)</f>
        <v>0.56061191058138848</v>
      </c>
      <c r="D6" s="67">
        <f t="shared" si="0"/>
        <v>0.98164981721404265</v>
      </c>
      <c r="E6" s="67">
        <f t="shared" si="0"/>
        <v>0.46291004988627571</v>
      </c>
      <c r="F6" s="68">
        <f t="shared" si="0"/>
        <v>0.49354811679282429</v>
      </c>
    </row>
    <row r="7" spans="1:6" ht="13.5" thickBot="1" x14ac:dyDescent="0.25">
      <c r="A7" s="87" t="s">
        <v>68</v>
      </c>
      <c r="B7" s="69">
        <f>MEDIAN(B13:B27)</f>
        <v>4</v>
      </c>
      <c r="C7" s="70">
        <f>MEDIAN(C13:C27)</f>
        <v>3</v>
      </c>
      <c r="D7" s="70">
        <f>MEDIAN(D13:D27)</f>
        <v>3</v>
      </c>
      <c r="E7" s="70">
        <f>MEDIAN(E13:E27)</f>
        <v>3</v>
      </c>
      <c r="F7" s="71">
        <f>MEDIAN(F13:F27)</f>
        <v>3</v>
      </c>
    </row>
    <row r="8" spans="1:6" x14ac:dyDescent="0.2">
      <c r="A8" s="88">
        <v>1</v>
      </c>
      <c r="B8" s="72">
        <f>COUNTIF(B$13:B$27,$A8)</f>
        <v>0</v>
      </c>
      <c r="C8" s="73">
        <f t="shared" ref="B8:F12" si="1">COUNTIF(C$13:C$27,$A8)</f>
        <v>0</v>
      </c>
      <c r="D8" s="73">
        <f t="shared" si="1"/>
        <v>4</v>
      </c>
      <c r="E8" s="73">
        <f t="shared" si="1"/>
        <v>0</v>
      </c>
      <c r="F8" s="74">
        <f t="shared" si="1"/>
        <v>0</v>
      </c>
    </row>
    <row r="9" spans="1:6" x14ac:dyDescent="0.2">
      <c r="A9" s="89">
        <v>2</v>
      </c>
      <c r="B9" s="75">
        <f t="shared" si="1"/>
        <v>0</v>
      </c>
      <c r="C9" s="76">
        <f t="shared" si="1"/>
        <v>4</v>
      </c>
      <c r="D9" s="76">
        <f t="shared" si="1"/>
        <v>1</v>
      </c>
      <c r="E9" s="76">
        <f t="shared" si="1"/>
        <v>0</v>
      </c>
      <c r="F9" s="77">
        <f t="shared" si="1"/>
        <v>1</v>
      </c>
    </row>
    <row r="10" spans="1:6" x14ac:dyDescent="0.2">
      <c r="A10" s="89">
        <v>3</v>
      </c>
      <c r="B10" s="75">
        <f t="shared" si="1"/>
        <v>1</v>
      </c>
      <c r="C10" s="76">
        <f t="shared" si="1"/>
        <v>10</v>
      </c>
      <c r="D10" s="76">
        <f t="shared" si="1"/>
        <v>6</v>
      </c>
      <c r="E10" s="76">
        <f t="shared" si="1"/>
        <v>6</v>
      </c>
      <c r="F10" s="77">
        <f t="shared" si="1"/>
        <v>10</v>
      </c>
    </row>
    <row r="11" spans="1:6" x14ac:dyDescent="0.2">
      <c r="A11" s="89">
        <v>4</v>
      </c>
      <c r="B11" s="75">
        <f t="shared" si="1"/>
        <v>14</v>
      </c>
      <c r="C11" s="76">
        <f t="shared" si="1"/>
        <v>1</v>
      </c>
      <c r="D11" s="76">
        <f t="shared" si="1"/>
        <v>0</v>
      </c>
      <c r="E11" s="76">
        <f t="shared" si="1"/>
        <v>2</v>
      </c>
      <c r="F11" s="77">
        <f t="shared" si="1"/>
        <v>2</v>
      </c>
    </row>
    <row r="12" spans="1:6" ht="13.5" thickBot="1" x14ac:dyDescent="0.25">
      <c r="A12" s="90" t="s">
        <v>69</v>
      </c>
      <c r="B12" s="78">
        <f t="shared" si="1"/>
        <v>0</v>
      </c>
      <c r="C12" s="58">
        <f t="shared" si="1"/>
        <v>0</v>
      </c>
      <c r="D12" s="58">
        <f t="shared" si="1"/>
        <v>4</v>
      </c>
      <c r="E12" s="58">
        <f t="shared" si="1"/>
        <v>7</v>
      </c>
      <c r="F12" s="79">
        <f t="shared" si="1"/>
        <v>2</v>
      </c>
    </row>
    <row r="13" spans="1:6" ht="13.5" thickTop="1" x14ac:dyDescent="0.2">
      <c r="A13" s="59">
        <v>1</v>
      </c>
      <c r="B13" s="80">
        <v>3</v>
      </c>
      <c r="C13" s="56">
        <v>4</v>
      </c>
      <c r="D13" s="56">
        <v>3</v>
      </c>
      <c r="E13" s="56" t="s">
        <v>70</v>
      </c>
      <c r="F13" s="81">
        <v>3</v>
      </c>
    </row>
    <row r="14" spans="1:6" x14ac:dyDescent="0.2">
      <c r="A14" s="60">
        <v>2</v>
      </c>
      <c r="B14" s="82">
        <v>4</v>
      </c>
      <c r="C14" s="57">
        <v>3</v>
      </c>
      <c r="D14" s="57">
        <v>3</v>
      </c>
      <c r="E14" s="57">
        <v>3</v>
      </c>
      <c r="F14" s="83">
        <v>3</v>
      </c>
    </row>
    <row r="15" spans="1:6" x14ac:dyDescent="0.2">
      <c r="A15" s="60">
        <v>3</v>
      </c>
      <c r="B15" s="82">
        <v>4</v>
      </c>
      <c r="C15" s="57">
        <v>2</v>
      </c>
      <c r="D15" s="57" t="s">
        <v>70</v>
      </c>
      <c r="E15" s="57">
        <v>3</v>
      </c>
      <c r="F15" s="83">
        <v>3</v>
      </c>
    </row>
    <row r="16" spans="1:6" x14ac:dyDescent="0.2">
      <c r="A16" s="60">
        <v>4</v>
      </c>
      <c r="B16" s="82">
        <v>4</v>
      </c>
      <c r="C16" s="57">
        <v>2</v>
      </c>
      <c r="D16" s="57">
        <v>1</v>
      </c>
      <c r="E16" s="57" t="s">
        <v>70</v>
      </c>
      <c r="F16" s="83" t="s">
        <v>70</v>
      </c>
    </row>
    <row r="17" spans="1:6" x14ac:dyDescent="0.2">
      <c r="A17" s="60">
        <v>5</v>
      </c>
      <c r="B17" s="82">
        <v>4</v>
      </c>
      <c r="C17" s="57">
        <v>2</v>
      </c>
      <c r="D17" s="57">
        <v>1</v>
      </c>
      <c r="E17" s="57" t="s">
        <v>70</v>
      </c>
      <c r="F17" s="83">
        <v>3</v>
      </c>
    </row>
    <row r="18" spans="1:6" x14ac:dyDescent="0.2">
      <c r="A18" s="60">
        <v>6</v>
      </c>
      <c r="B18" s="82">
        <v>4</v>
      </c>
      <c r="C18" s="57">
        <v>3</v>
      </c>
      <c r="D18" s="57" t="s">
        <v>70</v>
      </c>
      <c r="E18" s="57">
        <v>4</v>
      </c>
      <c r="F18" s="83">
        <v>4</v>
      </c>
    </row>
    <row r="19" spans="1:6" x14ac:dyDescent="0.2">
      <c r="A19" s="60">
        <v>7</v>
      </c>
      <c r="B19" s="82">
        <v>4</v>
      </c>
      <c r="C19" s="57">
        <v>3</v>
      </c>
      <c r="D19" s="57">
        <v>3</v>
      </c>
      <c r="E19" s="57" t="s">
        <v>70</v>
      </c>
      <c r="F19" s="83">
        <v>3</v>
      </c>
    </row>
    <row r="20" spans="1:6" x14ac:dyDescent="0.2">
      <c r="A20" s="60">
        <v>8</v>
      </c>
      <c r="B20" s="82">
        <v>4</v>
      </c>
      <c r="C20" s="57">
        <v>3</v>
      </c>
      <c r="D20" s="57">
        <v>2</v>
      </c>
      <c r="E20" s="57" t="s">
        <v>70</v>
      </c>
      <c r="F20" s="83">
        <v>3</v>
      </c>
    </row>
    <row r="21" spans="1:6" x14ac:dyDescent="0.2">
      <c r="A21" s="60">
        <v>9</v>
      </c>
      <c r="B21" s="82">
        <v>4</v>
      </c>
      <c r="C21" s="57">
        <v>3</v>
      </c>
      <c r="D21" s="57">
        <v>3</v>
      </c>
      <c r="E21" s="57" t="s">
        <v>70</v>
      </c>
      <c r="F21" s="83">
        <v>3</v>
      </c>
    </row>
    <row r="22" spans="1:6" x14ac:dyDescent="0.2">
      <c r="A22" s="60">
        <v>10</v>
      </c>
      <c r="B22" s="82">
        <v>4</v>
      </c>
      <c r="C22" s="57">
        <v>3</v>
      </c>
      <c r="D22" s="57" t="s">
        <v>70</v>
      </c>
      <c r="E22" s="57">
        <v>3</v>
      </c>
      <c r="F22" s="83">
        <v>3</v>
      </c>
    </row>
    <row r="23" spans="1:6" x14ac:dyDescent="0.2">
      <c r="A23" s="60">
        <v>11</v>
      </c>
      <c r="B23" s="82">
        <v>4</v>
      </c>
      <c r="C23" s="57">
        <v>2</v>
      </c>
      <c r="D23" s="57">
        <v>3</v>
      </c>
      <c r="E23" s="57" t="s">
        <v>70</v>
      </c>
      <c r="F23" s="83">
        <v>4</v>
      </c>
    </row>
    <row r="24" spans="1:6" x14ac:dyDescent="0.2">
      <c r="A24" s="60">
        <v>12</v>
      </c>
      <c r="B24" s="82">
        <v>4</v>
      </c>
      <c r="C24" s="57">
        <v>3</v>
      </c>
      <c r="D24" s="57">
        <v>1</v>
      </c>
      <c r="E24" s="57">
        <v>3</v>
      </c>
      <c r="F24" s="83">
        <v>3</v>
      </c>
    </row>
    <row r="25" spans="1:6" x14ac:dyDescent="0.2">
      <c r="A25" s="60">
        <v>13</v>
      </c>
      <c r="B25" s="82">
        <v>4</v>
      </c>
      <c r="C25" s="57">
        <v>3</v>
      </c>
      <c r="D25" s="57">
        <v>3</v>
      </c>
      <c r="E25" s="57">
        <v>3</v>
      </c>
      <c r="F25" s="83" t="s">
        <v>70</v>
      </c>
    </row>
    <row r="26" spans="1:6" x14ac:dyDescent="0.2">
      <c r="A26" s="60">
        <v>14</v>
      </c>
      <c r="B26" s="82">
        <v>4</v>
      </c>
      <c r="C26" s="57">
        <v>3</v>
      </c>
      <c r="D26" s="57" t="s">
        <v>70</v>
      </c>
      <c r="E26" s="57">
        <v>4</v>
      </c>
      <c r="F26" s="83">
        <v>3</v>
      </c>
    </row>
    <row r="27" spans="1:6" x14ac:dyDescent="0.2">
      <c r="A27" s="60">
        <v>15</v>
      </c>
      <c r="B27" s="82">
        <v>4</v>
      </c>
      <c r="C27" s="57">
        <v>3</v>
      </c>
      <c r="D27" s="57">
        <v>1</v>
      </c>
      <c r="E27" s="57">
        <v>3</v>
      </c>
      <c r="F27" s="83">
        <v>2</v>
      </c>
    </row>
  </sheetData>
  <mergeCells count="1">
    <mergeCell ref="B3:F3"/>
  </mergeCells>
  <phoneticPr fontId="0" type="noConversion"/>
  <conditionalFormatting sqref="A13:F27">
    <cfRule type="expression" dxfId="2" priority="1" stopIfTrue="1">
      <formula>$U13&gt;9</formula>
    </cfRule>
    <cfRule type="expression" dxfId="1" priority="2" stopIfTrue="1">
      <formula>$U13&gt;4</formula>
    </cfRule>
    <cfRule type="expression" dxfId="0" priority="3" stopIfTrue="1">
      <formula>$U13&gt;1</formula>
    </cfRule>
  </conditionalFormatting>
  <pageMargins left="0.78740157499999996" right="0.78740157499999996" top="0.984251969" bottom="0.984251969" header="0.4921259845" footer="0.4921259845"/>
  <headerFooter alignWithMargins="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workbookViewId="0">
      <selection activeCell="A3" sqref="A3"/>
    </sheetView>
  </sheetViews>
  <sheetFormatPr baseColWidth="10" defaultRowHeight="12.75" x14ac:dyDescent="0.2"/>
  <cols>
    <col min="1" max="1" width="13.85546875" customWidth="1"/>
  </cols>
  <sheetData>
    <row r="1" spans="1:6" ht="18" x14ac:dyDescent="0.25">
      <c r="A1" s="109" t="s">
        <v>108</v>
      </c>
    </row>
    <row r="2" spans="1:6" ht="3.75" customHeight="1" x14ac:dyDescent="0.2"/>
    <row r="3" spans="1:6" ht="35.25" customHeight="1" x14ac:dyDescent="0.2">
      <c r="A3" t="s">
        <v>111</v>
      </c>
    </row>
    <row r="4" spans="1:6" ht="42.75" customHeight="1" x14ac:dyDescent="0.2">
      <c r="A4" s="132" t="s">
        <v>109</v>
      </c>
      <c r="B4" s="132" t="s">
        <v>110</v>
      </c>
      <c r="D4" s="132" t="s">
        <v>112</v>
      </c>
      <c r="E4" s="132" t="s">
        <v>110</v>
      </c>
      <c r="F4" s="132" t="s">
        <v>113</v>
      </c>
    </row>
    <row r="5" spans="1:6" x14ac:dyDescent="0.2">
      <c r="A5" s="133">
        <v>64</v>
      </c>
      <c r="B5" s="134">
        <v>3</v>
      </c>
      <c r="D5" s="133" t="s">
        <v>114</v>
      </c>
      <c r="E5" s="134">
        <v>20</v>
      </c>
      <c r="F5" s="134"/>
    </row>
    <row r="6" spans="1:6" x14ac:dyDescent="0.2">
      <c r="A6" s="133">
        <v>66</v>
      </c>
      <c r="B6" s="134">
        <v>1</v>
      </c>
      <c r="D6" s="133" t="s">
        <v>115</v>
      </c>
      <c r="E6" s="134">
        <v>38</v>
      </c>
      <c r="F6" s="135" t="s">
        <v>122</v>
      </c>
    </row>
    <row r="7" spans="1:6" x14ac:dyDescent="0.2">
      <c r="A7" s="133">
        <v>72</v>
      </c>
      <c r="B7" s="134">
        <v>2</v>
      </c>
      <c r="D7" s="133" t="s">
        <v>116</v>
      </c>
      <c r="E7" s="134">
        <v>10</v>
      </c>
      <c r="F7" s="134">
        <v>40</v>
      </c>
    </row>
    <row r="8" spans="1:6" x14ac:dyDescent="0.2">
      <c r="A8" s="133">
        <v>73</v>
      </c>
      <c r="B8" s="134">
        <v>1</v>
      </c>
      <c r="D8" s="133" t="s">
        <v>117</v>
      </c>
      <c r="E8" s="134">
        <v>6</v>
      </c>
      <c r="F8" s="134">
        <v>80</v>
      </c>
    </row>
    <row r="9" spans="1:6" x14ac:dyDescent="0.2">
      <c r="A9" s="133">
        <v>78</v>
      </c>
      <c r="B9" s="134">
        <v>8</v>
      </c>
      <c r="D9" s="133" t="s">
        <v>118</v>
      </c>
      <c r="E9" s="134">
        <v>2</v>
      </c>
      <c r="F9" s="134">
        <v>120</v>
      </c>
    </row>
    <row r="10" spans="1:6" x14ac:dyDescent="0.2">
      <c r="A10" s="133">
        <v>79</v>
      </c>
      <c r="B10" s="134">
        <v>5</v>
      </c>
      <c r="D10" s="133" t="s">
        <v>119</v>
      </c>
      <c r="E10" s="134">
        <v>1</v>
      </c>
      <c r="F10" s="134">
        <v>250</v>
      </c>
    </row>
    <row r="11" spans="1:6" x14ac:dyDescent="0.2">
      <c r="A11" s="133">
        <v>80</v>
      </c>
      <c r="B11" s="134">
        <v>7</v>
      </c>
      <c r="D11" s="133" t="s">
        <v>120</v>
      </c>
      <c r="E11" s="134">
        <v>0</v>
      </c>
      <c r="F11" s="134">
        <v>500</v>
      </c>
    </row>
    <row r="12" spans="1:6" x14ac:dyDescent="0.2">
      <c r="A12" s="133">
        <v>81</v>
      </c>
      <c r="B12" s="134">
        <v>12</v>
      </c>
      <c r="D12" s="133" t="s">
        <v>121</v>
      </c>
      <c r="E12" s="134">
        <v>1</v>
      </c>
      <c r="F12" s="134">
        <v>800</v>
      </c>
    </row>
    <row r="13" spans="1:6" x14ac:dyDescent="0.2">
      <c r="A13" s="133">
        <v>82</v>
      </c>
      <c r="B13" s="134">
        <v>15</v>
      </c>
    </row>
    <row r="14" spans="1:6" x14ac:dyDescent="0.2">
      <c r="A14" s="133">
        <v>83</v>
      </c>
      <c r="B14" s="134">
        <v>9</v>
      </c>
    </row>
    <row r="15" spans="1:6" x14ac:dyDescent="0.2">
      <c r="A15" s="133">
        <v>84</v>
      </c>
      <c r="B15" s="134">
        <v>2</v>
      </c>
    </row>
    <row r="16" spans="1:6" x14ac:dyDescent="0.2">
      <c r="A16" s="133">
        <v>86</v>
      </c>
      <c r="B16" s="134">
        <v>6</v>
      </c>
    </row>
    <row r="17" spans="1:2" x14ac:dyDescent="0.2">
      <c r="A17" s="133">
        <v>87</v>
      </c>
      <c r="B17" s="134">
        <v>4</v>
      </c>
    </row>
    <row r="18" spans="1:2" x14ac:dyDescent="0.2">
      <c r="A18" s="133">
        <v>92</v>
      </c>
      <c r="B18" s="134">
        <v>3</v>
      </c>
    </row>
    <row r="19" spans="1:2" x14ac:dyDescent="0.2">
      <c r="A19" s="133">
        <v>94</v>
      </c>
      <c r="B19" s="134">
        <v>3</v>
      </c>
    </row>
    <row r="20" spans="1:2" x14ac:dyDescent="0.2">
      <c r="A20" s="133">
        <v>96</v>
      </c>
      <c r="B20" s="134">
        <v>2</v>
      </c>
    </row>
    <row r="21" spans="1:2" x14ac:dyDescent="0.2">
      <c r="A21" s="133">
        <v>101</v>
      </c>
      <c r="B21" s="134">
        <v>1</v>
      </c>
    </row>
    <row r="22" spans="1:2" x14ac:dyDescent="0.2">
      <c r="A22" s="133">
        <v>136</v>
      </c>
      <c r="B22" s="134">
        <v>1</v>
      </c>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2"/>
  <sheetViews>
    <sheetView workbookViewId="0">
      <selection activeCell="A2" sqref="A2"/>
    </sheetView>
  </sheetViews>
  <sheetFormatPr baseColWidth="10" defaultRowHeight="12.75" x14ac:dyDescent="0.2"/>
  <cols>
    <col min="7" max="7" width="14.28515625" customWidth="1"/>
  </cols>
  <sheetData>
    <row r="1" spans="1:7" ht="23.25" x14ac:dyDescent="0.35">
      <c r="A1" s="33" t="s">
        <v>123</v>
      </c>
    </row>
    <row r="2" spans="1:7" ht="23.25" x14ac:dyDescent="0.35">
      <c r="A2" s="33"/>
    </row>
    <row r="3" spans="1:7" ht="32.25" customHeight="1" thickBot="1" x14ac:dyDescent="0.25">
      <c r="A3" t="s">
        <v>124</v>
      </c>
    </row>
    <row r="4" spans="1:7" ht="19.5" thickTop="1" thickBot="1" x14ac:dyDescent="0.3">
      <c r="A4" s="92" t="s">
        <v>72</v>
      </c>
      <c r="B4" s="92" t="s">
        <v>73</v>
      </c>
      <c r="C4" s="109" t="s">
        <v>125</v>
      </c>
      <c r="F4" s="109">
        <f>CORREL(A5:A32,B5:B32)</f>
        <v>0.74695167002884466</v>
      </c>
    </row>
    <row r="5" spans="1:7" ht="18.75" thickTop="1" x14ac:dyDescent="0.25">
      <c r="A5" s="91">
        <v>20</v>
      </c>
      <c r="B5" s="91">
        <v>67</v>
      </c>
      <c r="C5" s="109"/>
      <c r="F5" s="110" t="s">
        <v>88</v>
      </c>
      <c r="G5" s="111" t="s">
        <v>126</v>
      </c>
    </row>
    <row r="6" spans="1:7" ht="18" x14ac:dyDescent="0.25">
      <c r="A6" s="1">
        <v>23</v>
      </c>
      <c r="B6" s="1">
        <v>45</v>
      </c>
      <c r="C6" s="109"/>
    </row>
    <row r="7" spans="1:7" x14ac:dyDescent="0.2">
      <c r="A7" s="1">
        <v>23</v>
      </c>
      <c r="B7" s="1">
        <v>60</v>
      </c>
    </row>
    <row r="8" spans="1:7" x14ac:dyDescent="0.2">
      <c r="A8" s="1">
        <v>25</v>
      </c>
      <c r="B8" s="1">
        <v>85</v>
      </c>
    </row>
    <row r="9" spans="1:7" x14ac:dyDescent="0.2">
      <c r="A9" s="1">
        <v>26</v>
      </c>
      <c r="B9" s="1">
        <v>45</v>
      </c>
    </row>
    <row r="10" spans="1:7" x14ac:dyDescent="0.2">
      <c r="A10" s="1">
        <v>28</v>
      </c>
      <c r="B10" s="1">
        <v>90</v>
      </c>
    </row>
    <row r="11" spans="1:7" x14ac:dyDescent="0.2">
      <c r="A11" s="1">
        <v>28</v>
      </c>
      <c r="B11" s="1">
        <v>80</v>
      </c>
    </row>
    <row r="12" spans="1:7" x14ac:dyDescent="0.2">
      <c r="A12" s="1">
        <v>31</v>
      </c>
      <c r="B12" s="1">
        <v>95</v>
      </c>
    </row>
    <row r="13" spans="1:7" x14ac:dyDescent="0.2">
      <c r="A13" s="1">
        <v>33</v>
      </c>
      <c r="B13" s="1">
        <v>90</v>
      </c>
    </row>
    <row r="14" spans="1:7" x14ac:dyDescent="0.2">
      <c r="A14" s="1">
        <v>37</v>
      </c>
      <c r="B14" s="1">
        <v>90</v>
      </c>
    </row>
    <row r="15" spans="1:7" x14ac:dyDescent="0.2">
      <c r="A15" s="1">
        <v>37</v>
      </c>
      <c r="B15" s="1">
        <v>80</v>
      </c>
    </row>
    <row r="16" spans="1:7" x14ac:dyDescent="0.2">
      <c r="A16" s="1">
        <v>38</v>
      </c>
      <c r="B16" s="1">
        <v>60</v>
      </c>
    </row>
    <row r="17" spans="1:2" x14ac:dyDescent="0.2">
      <c r="A17" s="1">
        <v>39</v>
      </c>
      <c r="B17" s="1">
        <v>120</v>
      </c>
    </row>
    <row r="18" spans="1:2" x14ac:dyDescent="0.2">
      <c r="A18" s="1">
        <v>39</v>
      </c>
      <c r="B18" s="1">
        <v>85</v>
      </c>
    </row>
    <row r="19" spans="1:2" x14ac:dyDescent="0.2">
      <c r="A19" s="1">
        <v>40</v>
      </c>
      <c r="B19" s="1">
        <v>95</v>
      </c>
    </row>
    <row r="20" spans="1:2" x14ac:dyDescent="0.2">
      <c r="A20" s="1">
        <v>42</v>
      </c>
      <c r="B20" s="1">
        <v>120</v>
      </c>
    </row>
    <row r="21" spans="1:2" x14ac:dyDescent="0.2">
      <c r="A21" s="1">
        <v>44</v>
      </c>
      <c r="B21" s="1">
        <v>135</v>
      </c>
    </row>
    <row r="22" spans="1:2" x14ac:dyDescent="0.2">
      <c r="A22" s="1">
        <v>44</v>
      </c>
      <c r="B22" s="1">
        <v>110</v>
      </c>
    </row>
    <row r="23" spans="1:2" x14ac:dyDescent="0.2">
      <c r="A23" s="1">
        <v>45</v>
      </c>
      <c r="B23" s="1">
        <v>120</v>
      </c>
    </row>
    <row r="24" spans="1:2" x14ac:dyDescent="0.2">
      <c r="A24" s="1">
        <v>46</v>
      </c>
      <c r="B24" s="1">
        <v>140</v>
      </c>
    </row>
    <row r="25" spans="1:2" x14ac:dyDescent="0.2">
      <c r="A25" s="1">
        <v>49</v>
      </c>
      <c r="B25" s="1">
        <v>180</v>
      </c>
    </row>
    <row r="26" spans="1:2" x14ac:dyDescent="0.2">
      <c r="A26" s="1">
        <v>50</v>
      </c>
      <c r="B26" s="1">
        <v>170</v>
      </c>
    </row>
    <row r="27" spans="1:2" x14ac:dyDescent="0.2">
      <c r="A27" s="1">
        <v>52</v>
      </c>
      <c r="B27" s="1">
        <v>135</v>
      </c>
    </row>
    <row r="28" spans="1:2" x14ac:dyDescent="0.2">
      <c r="A28" s="1">
        <v>54</v>
      </c>
      <c r="B28" s="1">
        <v>150</v>
      </c>
    </row>
    <row r="29" spans="1:2" x14ac:dyDescent="0.2">
      <c r="A29" s="1">
        <v>55</v>
      </c>
      <c r="B29" s="1">
        <v>180</v>
      </c>
    </row>
    <row r="30" spans="1:2" x14ac:dyDescent="0.2">
      <c r="A30" s="1">
        <v>57</v>
      </c>
      <c r="B30" s="1">
        <v>145</v>
      </c>
    </row>
    <row r="31" spans="1:2" x14ac:dyDescent="0.2">
      <c r="A31" s="1">
        <v>58</v>
      </c>
      <c r="B31" s="1">
        <v>110</v>
      </c>
    </row>
    <row r="32" spans="1:2" x14ac:dyDescent="0.2">
      <c r="A32" s="1">
        <v>62</v>
      </c>
      <c r="B32" s="1">
        <v>95</v>
      </c>
    </row>
  </sheetData>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ADAE-6AFA-4B40-A35C-1751036B7CF3}">
  <dimension ref="A1:B33"/>
  <sheetViews>
    <sheetView workbookViewId="0">
      <selection activeCell="B18" sqref="B18"/>
    </sheetView>
  </sheetViews>
  <sheetFormatPr baseColWidth="10" defaultRowHeight="12.75" x14ac:dyDescent="0.2"/>
  <sheetData>
    <row r="1" spans="1:2" ht="23.25" x14ac:dyDescent="0.35">
      <c r="A1" s="33" t="s">
        <v>127</v>
      </c>
    </row>
    <row r="3" spans="1:2" ht="26.25" customHeight="1" x14ac:dyDescent="0.2">
      <c r="A3" s="110" t="s">
        <v>128</v>
      </c>
    </row>
    <row r="4" spans="1:2" x14ac:dyDescent="0.2">
      <c r="A4" s="132" t="s">
        <v>130</v>
      </c>
      <c r="B4" s="132" t="s">
        <v>129</v>
      </c>
    </row>
    <row r="5" spans="1:2" x14ac:dyDescent="0.2">
      <c r="A5" s="136">
        <v>1</v>
      </c>
      <c r="B5" s="137">
        <v>7</v>
      </c>
    </row>
    <row r="6" spans="1:2" x14ac:dyDescent="0.2">
      <c r="A6" s="136">
        <v>2</v>
      </c>
      <c r="B6" s="137">
        <v>15</v>
      </c>
    </row>
    <row r="7" spans="1:2" x14ac:dyDescent="0.2">
      <c r="A7" s="136">
        <v>3</v>
      </c>
      <c r="B7" s="137">
        <v>16</v>
      </c>
    </row>
    <row r="8" spans="1:2" x14ac:dyDescent="0.2">
      <c r="A8" s="136">
        <v>4</v>
      </c>
      <c r="B8" s="137">
        <v>35</v>
      </c>
    </row>
    <row r="9" spans="1:2" x14ac:dyDescent="0.2">
      <c r="A9" s="136">
        <v>5</v>
      </c>
      <c r="B9" s="137">
        <v>40</v>
      </c>
    </row>
    <row r="10" spans="1:2" x14ac:dyDescent="0.2">
      <c r="A10" s="136">
        <v>6</v>
      </c>
      <c r="B10" s="137">
        <v>72</v>
      </c>
    </row>
    <row r="11" spans="1:2" x14ac:dyDescent="0.2">
      <c r="A11" s="136">
        <v>7</v>
      </c>
      <c r="B11" s="137">
        <v>89</v>
      </c>
    </row>
    <row r="12" spans="1:2" x14ac:dyDescent="0.2">
      <c r="A12" s="136">
        <v>8</v>
      </c>
      <c r="B12" s="137">
        <v>156</v>
      </c>
    </row>
    <row r="13" spans="1:2" x14ac:dyDescent="0.2">
      <c r="A13" s="136">
        <v>9</v>
      </c>
      <c r="B13" s="137">
        <v>205</v>
      </c>
    </row>
    <row r="14" spans="1:2" x14ac:dyDescent="0.2">
      <c r="A14" s="136">
        <v>10</v>
      </c>
      <c r="B14" s="137">
        <v>300</v>
      </c>
    </row>
    <row r="22" spans="1:2" x14ac:dyDescent="0.2">
      <c r="A22" s="110" t="s">
        <v>131</v>
      </c>
    </row>
    <row r="23" spans="1:2" x14ac:dyDescent="0.2">
      <c r="A23" s="132" t="s">
        <v>130</v>
      </c>
      <c r="B23" s="132" t="s">
        <v>129</v>
      </c>
    </row>
    <row r="24" spans="1:2" x14ac:dyDescent="0.2">
      <c r="A24" s="136">
        <v>1</v>
      </c>
      <c r="B24" s="137">
        <v>1</v>
      </c>
    </row>
    <row r="25" spans="1:2" x14ac:dyDescent="0.2">
      <c r="A25" s="136">
        <v>2</v>
      </c>
      <c r="B25" s="137">
        <v>18</v>
      </c>
    </row>
    <row r="26" spans="1:2" x14ac:dyDescent="0.2">
      <c r="A26" s="136">
        <v>3</v>
      </c>
      <c r="B26" s="137">
        <v>20</v>
      </c>
    </row>
    <row r="27" spans="1:2" x14ac:dyDescent="0.2">
      <c r="A27" s="136">
        <v>4</v>
      </c>
      <c r="B27" s="137">
        <v>33</v>
      </c>
    </row>
    <row r="28" spans="1:2" x14ac:dyDescent="0.2">
      <c r="A28" s="136">
        <v>5</v>
      </c>
      <c r="B28" s="137">
        <v>33</v>
      </c>
    </row>
    <row r="29" spans="1:2" x14ac:dyDescent="0.2">
      <c r="A29" s="136">
        <v>6</v>
      </c>
      <c r="B29" s="137">
        <v>39</v>
      </c>
    </row>
    <row r="30" spans="1:2" x14ac:dyDescent="0.2">
      <c r="A30" s="136">
        <v>7</v>
      </c>
      <c r="B30" s="137">
        <v>48</v>
      </c>
    </row>
    <row r="31" spans="1:2" x14ac:dyDescent="0.2">
      <c r="A31" s="136">
        <v>8</v>
      </c>
      <c r="B31" s="137">
        <v>45</v>
      </c>
    </row>
    <row r="32" spans="1:2" x14ac:dyDescent="0.2">
      <c r="A32" s="136">
        <v>9</v>
      </c>
      <c r="B32" s="137">
        <v>53</v>
      </c>
    </row>
    <row r="33" spans="1:2" x14ac:dyDescent="0.2">
      <c r="A33" s="136">
        <v>10</v>
      </c>
      <c r="B33" s="137">
        <v>50</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Allgemein</vt:lpstr>
      <vt:lpstr>Kenngrössen</vt:lpstr>
      <vt:lpstr>Ja-Nein</vt:lpstr>
      <vt:lpstr>Einfachauswahl</vt:lpstr>
      <vt:lpstr>Mehrfachauswahl</vt:lpstr>
      <vt:lpstr>Bewertung</vt:lpstr>
      <vt:lpstr>Häufigkeit</vt:lpstr>
      <vt:lpstr>Regression</vt:lpstr>
      <vt:lpstr>Nichtlineare Regr</vt:lpstr>
    </vt:vector>
  </TitlesOfParts>
  <Company>KSW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Scheel</dc:creator>
  <cp:lastModifiedBy>user standard</cp:lastModifiedBy>
  <dcterms:created xsi:type="dcterms:W3CDTF">2007-04-11T15:21:44Z</dcterms:created>
  <dcterms:modified xsi:type="dcterms:W3CDTF">2023-08-20T08:26:09Z</dcterms:modified>
</cp:coreProperties>
</file>