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lu.lunet.ch\shares\EDULUHOMES\Yvonne.Kuenzli\Eigene Dokumente\CMI\7e9eaf6ae0054e08a04ed52a737b36a6\"/>
    </mc:Choice>
  </mc:AlternateContent>
  <bookViews>
    <workbookView xWindow="-120" yWindow="-120" windowWidth="29040" windowHeight="17640"/>
  </bookViews>
  <sheets>
    <sheet name="Zusammenzug" sheetId="4" r:id="rId1"/>
    <sheet name="Arbeitsprozess" sheetId="1" r:id="rId2"/>
    <sheet name="Dokumentation und Produktion" sheetId="2" r:id="rId3"/>
    <sheet name="Präsentation" sheetId="3" r:id="rId4"/>
    <sheet name="Notizen" sheetId="6" r:id="rId5"/>
  </sheets>
  <definedNames>
    <definedName name="_xlnm.Print_Area" localSheetId="1">Arbeitsprozess!$A$1:$F$40</definedName>
    <definedName name="_xlnm.Print_Area" localSheetId="2">'Dokumentation und Produktion'!$A$1:$F$51</definedName>
    <definedName name="_xlnm.Print_Area" localSheetId="4">Notizen!$A$1:$G$158</definedName>
    <definedName name="_xlnm.Print_Area" localSheetId="3">Präsentation!$A$1:$F$41</definedName>
    <definedName name="_xlnm.Print_Area" localSheetId="0">Zusammenzug!$A$1:$F$32</definedName>
    <definedName name="_xlnm.Print_Titles" localSheetId="2">'Dokumentation und Produktion'!$8:$8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6" l="1"/>
  <c r="E1" i="6"/>
  <c r="D1" i="6"/>
  <c r="F1" i="3"/>
  <c r="E1" i="3"/>
  <c r="D1" i="3"/>
  <c r="F1" i="2"/>
  <c r="E1" i="2"/>
  <c r="D1" i="2"/>
  <c r="F1" i="1"/>
  <c r="E1" i="1"/>
  <c r="D1" i="1"/>
  <c r="F6" i="6" l="1"/>
  <c r="B6" i="6"/>
  <c r="F4" i="6"/>
  <c r="B4" i="6"/>
  <c r="E13" i="1"/>
  <c r="F13" i="1" s="1"/>
  <c r="C49" i="2"/>
  <c r="C39" i="3"/>
  <c r="D19" i="4"/>
  <c r="E18" i="1"/>
  <c r="F18" i="1" s="1"/>
  <c r="E20" i="2"/>
  <c r="F20" i="2" s="1"/>
  <c r="E21" i="2"/>
  <c r="F21" i="2" s="1"/>
  <c r="E17" i="2"/>
  <c r="E18" i="2"/>
  <c r="F6" i="1"/>
  <c r="F17" i="2"/>
  <c r="F18" i="2"/>
  <c r="C26" i="3"/>
  <c r="E12" i="3"/>
  <c r="F12" i="3" s="1"/>
  <c r="E33" i="3"/>
  <c r="F33" i="3" s="1"/>
  <c r="C27" i="2"/>
  <c r="E14" i="2"/>
  <c r="F14" i="2" s="1"/>
  <c r="E13" i="2"/>
  <c r="F13" i="2" s="1"/>
  <c r="E36" i="2"/>
  <c r="F36" i="2" s="1"/>
  <c r="E13" i="3"/>
  <c r="F13" i="3" s="1"/>
  <c r="C38" i="1"/>
  <c r="E12" i="1"/>
  <c r="F12" i="1" s="1"/>
  <c r="E37" i="2"/>
  <c r="F37" i="2" s="1"/>
  <c r="E38" i="2"/>
  <c r="F38" i="2" s="1"/>
  <c r="E39" i="2"/>
  <c r="F39" i="2" s="1"/>
  <c r="E43" i="2"/>
  <c r="F43" i="2" s="1"/>
  <c r="E44" i="2"/>
  <c r="F44" i="2" s="1"/>
  <c r="E15" i="2"/>
  <c r="F15" i="2" s="1"/>
  <c r="E16" i="2"/>
  <c r="F16" i="2" s="1"/>
  <c r="E22" i="2"/>
  <c r="F22" i="2" s="1"/>
  <c r="C48" i="2"/>
  <c r="C25" i="3"/>
  <c r="C26" i="2"/>
  <c r="F12" i="2"/>
  <c r="E23" i="2"/>
  <c r="F23" i="2" s="1"/>
  <c r="E24" i="2"/>
  <c r="F24" i="2" s="1"/>
  <c r="E40" i="2"/>
  <c r="F40" i="2" s="1"/>
  <c r="E41" i="2"/>
  <c r="F41" i="2" s="1"/>
  <c r="E45" i="2"/>
  <c r="F45" i="2" s="1"/>
  <c r="E46" i="2"/>
  <c r="F46" i="2" s="1"/>
  <c r="B6" i="3"/>
  <c r="B4" i="3"/>
  <c r="B6" i="2"/>
  <c r="B4" i="2"/>
  <c r="B6" i="1"/>
  <c r="B4" i="1"/>
  <c r="E34" i="3"/>
  <c r="F34" i="3" s="1"/>
  <c r="E35" i="3"/>
  <c r="F35" i="3" s="1"/>
  <c r="E36" i="3"/>
  <c r="F36" i="3" s="1"/>
  <c r="E14" i="3"/>
  <c r="F14" i="3" s="1"/>
  <c r="E15" i="3"/>
  <c r="F15" i="3" s="1"/>
  <c r="E16" i="3"/>
  <c r="F16" i="3" s="1"/>
  <c r="E17" i="3"/>
  <c r="F17" i="3" s="1"/>
  <c r="E18" i="3"/>
  <c r="F18" i="3" s="1"/>
  <c r="E20" i="3"/>
  <c r="F20" i="3" s="1"/>
  <c r="E21" i="3"/>
  <c r="F21" i="3" s="1"/>
  <c r="E22" i="3"/>
  <c r="F22" i="3" s="1"/>
  <c r="E23" i="3"/>
  <c r="F23" i="3" s="1"/>
  <c r="F42" i="2"/>
  <c r="F35" i="2"/>
  <c r="F19" i="2"/>
  <c r="E14" i="1"/>
  <c r="F14" i="1" s="1"/>
  <c r="E16" i="1"/>
  <c r="F16" i="1" s="1"/>
  <c r="E17" i="1"/>
  <c r="F17" i="1" s="1"/>
  <c r="E19" i="1"/>
  <c r="F19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8" i="1"/>
  <c r="F28" i="1" s="1"/>
  <c r="E29" i="1"/>
  <c r="F29" i="1" s="1"/>
  <c r="F30" i="1"/>
  <c r="E31" i="1"/>
  <c r="F31" i="1" s="1"/>
  <c r="E32" i="1"/>
  <c r="F32" i="1" s="1"/>
  <c r="E33" i="1"/>
  <c r="F33" i="1"/>
  <c r="F6" i="3"/>
  <c r="F4" i="3"/>
  <c r="F6" i="2"/>
  <c r="F4" i="2"/>
  <c r="F4" i="1"/>
  <c r="C38" i="3"/>
  <c r="C37" i="1"/>
  <c r="E39" i="3" l="1"/>
  <c r="E41" i="3" s="1"/>
  <c r="B18" i="4" s="1"/>
  <c r="E26" i="3"/>
  <c r="E28" i="3" s="1"/>
  <c r="B17" i="4" s="1"/>
  <c r="E49" i="2"/>
  <c r="E51" i="2" s="1"/>
  <c r="B14" i="4" s="1"/>
  <c r="E27" i="2"/>
  <c r="E30" i="2" s="1"/>
  <c r="B13" i="4" s="1"/>
  <c r="E38" i="1"/>
  <c r="E40" i="1" s="1"/>
  <c r="B11" i="4" s="1"/>
  <c r="E14" i="4" l="1"/>
  <c r="F14" i="4"/>
  <c r="F18" i="4"/>
  <c r="F19" i="4"/>
  <c r="E18" i="4"/>
  <c r="E17" i="4"/>
  <c r="B19" i="4"/>
  <c r="F17" i="4"/>
  <c r="F13" i="4"/>
  <c r="E13" i="4"/>
  <c r="B15" i="4"/>
  <c r="F15" i="4" s="1"/>
  <c r="E11" i="4"/>
  <c r="F11" i="4"/>
  <c r="B23" i="4" l="1"/>
  <c r="E21" i="4"/>
  <c r="E22" i="4" s="1"/>
  <c r="B22" i="4" s="1"/>
  <c r="B21" i="4" l="1"/>
</calcChain>
</file>

<file path=xl/comments1.xml><?xml version="1.0" encoding="utf-8"?>
<comments xmlns="http://schemas.openxmlformats.org/spreadsheetml/2006/main">
  <authors>
    <author>KSWIL Bachmann Tobias</author>
  </authors>
  <commentList>
    <comment ref="B12" authorId="0" shapeId="0">
      <text>
        <r>
          <rPr>
            <sz val="12"/>
            <color indexed="81"/>
            <rFont val="Segoe UI"/>
            <family val="2"/>
          </rPr>
          <t>- Vollständige gedankliche Durchdringung des Themas
- eingrenzend und abschliessend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3" authorId="0" shapeId="0">
      <text>
        <r>
          <rPr>
            <sz val="12"/>
            <color indexed="81"/>
            <rFont val="Segoe UI"/>
            <family val="2"/>
          </rPr>
          <t>- Roter Faden vorhanden
- realistisch und umsetzbar
- auf die Fragestellung fokussiert
- differenziert und gehaltvoll
- sinnvoll geplante Recherche
- interessegeleitet und motivierend
- Formal richtig
- korrekte Sprache
- vollständig und logisch</t>
        </r>
      </text>
    </comment>
    <comment ref="B16" authorId="0" shapeId="0">
      <text>
        <r>
          <rPr>
            <sz val="12"/>
            <color indexed="81"/>
            <rFont val="Segoe UI"/>
            <family val="2"/>
          </rPr>
          <t xml:space="preserve">Korrekte, lückenlose Führung
</t>
        </r>
      </text>
    </comment>
    <comment ref="B17" authorId="0" shapeId="0">
      <text>
        <r>
          <rPr>
            <sz val="12"/>
            <color indexed="81"/>
            <rFont val="Segoe UI"/>
            <family val="2"/>
          </rPr>
          <t>- Reflexionsfähigkeit ersichtlich
- Metakognition vorhanden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8" authorId="0" shapeId="0">
      <text>
        <r>
          <rPr>
            <sz val="12"/>
            <color indexed="81"/>
            <rFont val="Segoe UI"/>
            <family val="2"/>
          </rPr>
          <t>- Als Planungs‐ und Steuerungsinstrument tauglich
- offene Fragen, Termine, Meilensteine etc. ersichtlich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sz val="12"/>
            <color indexed="81"/>
            <rFont val="Segoe UI"/>
            <family val="2"/>
          </rPr>
          <t>Übersichtlich, verständlich,strukturiert dargestellt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>
      <text>
        <r>
          <rPr>
            <sz val="12"/>
            <color indexed="81"/>
            <rFont val="Segoe UI"/>
            <family val="2"/>
          </rPr>
          <t>- Überzeugend
- dem Zeitplan entsprechend
- strukturiert dargelegt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8" authorId="0" shapeId="0">
      <text>
        <r>
          <rPr>
            <sz val="12"/>
            <color indexed="81"/>
            <rFont val="Segoe UI"/>
            <family val="2"/>
          </rPr>
          <t>- Zur Selbstkritik fähig
- Eigenständigkeit und Originalität vorhanden
- Umgang mit Problemen sichtbar
- Umgang mit der Fragestellung aufgezeigt
- roter Faden vorhanden
- konsequente Anwendung der Methodik sichtbar
- Ergebnisse vorhanden
- Gewählter Schwierigkeitsgrad
- Initiative und Selbstverantwortung
- zielgerichtetes Arbeiten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1" authorId="0" shapeId="0">
      <text>
        <r>
          <rPr>
            <sz val="12"/>
            <color indexed="81"/>
            <rFont val="Segoe UI"/>
            <family val="2"/>
          </rPr>
          <t xml:space="preserve">- Termine und Zeitplan eingehalten
- Zeitreserven eingeplant
</t>
        </r>
      </text>
    </comment>
    <comment ref="B32" authorId="0" shapeId="0">
      <text>
        <r>
          <rPr>
            <sz val="12"/>
            <color indexed="81"/>
            <rFont val="Segoe UI"/>
            <family val="2"/>
          </rPr>
          <t>- Offener und einsichtiger Umgang
- Vereinbarungen wurden eingehalten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5" authorId="0" shapeId="0">
      <text>
        <r>
          <rPr>
            <sz val="12"/>
            <color indexed="81"/>
            <rFont val="Segoe UI"/>
            <family val="2"/>
          </rPr>
          <t>- Abgabe verspätet bis 1 Tag:  ‐ 0.5
- Abgabe verspätet bis 2 Tage: ‐ 1.0
- Abgabe verspätet 3 bis 5 Tage: ‐ 2.0
- Abgabe verspätet 6 bis 14 Tage: ‐ 3.0
- Abgabe verspätet mehr als 14 Tage: ‐ 5.0 (ergibt automatisch Note 1 beim Bereich Prozess)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KSWIL Bachmann Tobias</author>
  </authors>
  <commentList>
    <comment ref="B13" authorId="0" shapeId="0">
      <text>
        <r>
          <rPr>
            <sz val="12"/>
            <color indexed="81"/>
            <rFont val="Segoe UI"/>
            <family val="2"/>
          </rPr>
          <t>- vertiefender, differenzierender, klärender, auslotender und eingrenzender Umgang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>
      <text>
        <r>
          <rPr>
            <sz val="12"/>
            <color indexed="81"/>
            <rFont val="Segoe UI"/>
            <family val="2"/>
          </rPr>
          <t>- der Fragestellung angepasst
- methodisch korrekte Vorgehensweise
- verlässlich und zweckmässig erarbeitete Ergebnisse
- korrekte Verarbeitung von Quellen, Literatur und Versuchsergebnissen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5" authorId="0" shapeId="0">
      <text>
        <r>
          <rPr>
            <sz val="12"/>
            <color indexed="81"/>
            <rFont val="Segoe UI"/>
            <family val="2"/>
          </rPr>
          <t>- Basiswissen erarbeitet
- Bezug zur Fragestellung hergestellt
- vollständige, taugliche, begrifflich konsistente und gehaltvolle Grundlagen erarbeitet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>
      <text>
        <r>
          <rPr>
            <sz val="12"/>
            <color indexed="81"/>
            <rFont val="Segoe UI"/>
            <family val="2"/>
          </rPr>
          <t>- neue Erkenntnisse differenziert und glaubwürdig dargestellt 
- faktengetreue und schlüssige Folgerungen erarbeitet
- Eigenleistung ersichtlich
- korrekte, originelle und interessante Darstellung der Ergebnisse
- selbstkritischer, ausgewogene, ehrlicher und eigenständiger Umgang mit Ergebnissen und offenen Fragen</t>
        </r>
      </text>
    </comment>
    <comment ref="B20" authorId="0" shapeId="0">
      <text>
        <r>
          <rPr>
            <sz val="12"/>
            <color indexed="81"/>
            <rFont val="Segoe UI"/>
            <family val="2"/>
          </rPr>
          <t>- logische, korrekte und sinnvolle Gliederung
- korrekte Gewichtung der Inhalte
- sachgemässe und ausgewogene Schwerpunktwahl
- übersichtliche und klare Gestaltung
- roter Faden ersichtlich (siehe S. 16/17 des Leitfadens).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b/>
            <sz val="12"/>
            <color indexed="81"/>
            <rFont val="Segoe UI"/>
            <family val="2"/>
          </rPr>
          <t xml:space="preserve">Orthographie und Interpunktion
- </t>
        </r>
        <r>
          <rPr>
            <sz val="12"/>
            <color indexed="81"/>
            <rFont val="Segoe UI"/>
            <family val="2"/>
          </rPr>
          <t xml:space="preserve">fehlerfreie Rechtschreibung; (Rechtschreibefunktion des
Textprogramms angewendet, Silbentrennfunktion korrekt und sinnvoll angewendet)
- Grundregeln der Interpunktion sowie der Gross‐/Kleinschreibung berücksichtigt
</t>
        </r>
        <r>
          <rPr>
            <b/>
            <sz val="12"/>
            <color indexed="81"/>
            <rFont val="Segoe UI"/>
            <family val="2"/>
          </rPr>
          <t xml:space="preserve"> Grammatik
- </t>
        </r>
        <r>
          <rPr>
            <sz val="12"/>
            <color indexed="81"/>
            <rFont val="Segoe UI"/>
            <family val="2"/>
          </rPr>
          <t xml:space="preserve">keine Fallfehler
- korrekter Satzbau
-richtige Zeitformen
</t>
        </r>
        <r>
          <rPr>
            <b/>
            <sz val="12"/>
            <color indexed="81"/>
            <rFont val="Segoe UI"/>
            <family val="2"/>
          </rPr>
          <t>Verständlichkeit</t>
        </r>
        <r>
          <rPr>
            <sz val="12"/>
            <color indexed="81"/>
            <rFont val="Segoe UI"/>
            <family val="2"/>
          </rPr>
          <t xml:space="preserve">:
- gut lesbar
- präzise Wortwahl (korrekte Begriffe)
- flüssige Sprache
</t>
        </r>
        <r>
          <rPr>
            <b/>
            <sz val="12"/>
            <color indexed="81"/>
            <rFont val="Segoe UI"/>
            <family val="2"/>
          </rPr>
          <t>Korrekter Stil
-</t>
        </r>
        <r>
          <rPr>
            <sz val="12"/>
            <color indexed="81"/>
            <rFont val="Segoe UI"/>
            <family val="2"/>
          </rPr>
          <t xml:space="preserve"> unterschiedliche und korrekte Stile verwendet
- dem Charakter der einzelnen Teile und Inhalte entsprechend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>
      <text>
        <r>
          <rPr>
            <b/>
            <sz val="12"/>
            <color indexed="81"/>
            <rFont val="Segoe UI"/>
            <family val="2"/>
          </rPr>
          <t xml:space="preserve">Titelblatt und Einband
- </t>
        </r>
        <r>
          <rPr>
            <sz val="12"/>
            <color indexed="81"/>
            <rFont val="Segoe UI"/>
            <family val="2"/>
          </rPr>
          <t xml:space="preserve">inhaltlich vollständig
- graphische ansprechend gestaltet
- unterschiedlich grosse Schriften
- gebundener Bericht
</t>
        </r>
        <r>
          <rPr>
            <b/>
            <sz val="12"/>
            <color indexed="81"/>
            <rFont val="Segoe UI"/>
            <family val="2"/>
          </rPr>
          <t>Umfang
-</t>
        </r>
        <r>
          <rPr>
            <sz val="12"/>
            <color indexed="81"/>
            <rFont val="Segoe UI"/>
            <family val="2"/>
          </rPr>
          <t xml:space="preserve"> maximal 20 Seiten
</t>
        </r>
        <r>
          <rPr>
            <b/>
            <sz val="12"/>
            <color indexed="81"/>
            <rFont val="Segoe UI"/>
            <family val="2"/>
          </rPr>
          <t>Abstract
-</t>
        </r>
        <r>
          <rPr>
            <sz val="12"/>
            <color indexed="81"/>
            <rFont val="Segoe UI"/>
            <family val="2"/>
          </rPr>
          <t xml:space="preserve"> Bedingungen gemäss S. 16 des Leitfadens eingehalten
</t>
        </r>
        <r>
          <rPr>
            <b/>
            <sz val="12"/>
            <color indexed="81"/>
            <rFont val="Segoe UI"/>
            <family val="2"/>
          </rPr>
          <t>Inhaltsverzeichnis und weitere Verzeichnisse
-</t>
        </r>
        <r>
          <rPr>
            <sz val="12"/>
            <color indexed="81"/>
            <rFont val="Segoe UI"/>
            <family val="2"/>
          </rPr>
          <t xml:space="preserve"> übersichtliche Strukturierung des Inhalts (Einzüge, Schriftgrad,  ‐schnitt,  ‐art, Seitenzahlen)
- korrekte Dezimalklassifikation (höchstens drei Ziffern)
- passende und aussagekräftige Titel und Untertitel
- vollständig
</t>
        </r>
        <r>
          <rPr>
            <b/>
            <sz val="12"/>
            <color indexed="81"/>
            <rFont val="Segoe UI"/>
            <family val="2"/>
          </rPr>
          <t>Seitengestaltung
-</t>
        </r>
        <r>
          <rPr>
            <sz val="12"/>
            <color indexed="81"/>
            <rFont val="Segoe UI"/>
            <family val="2"/>
          </rPr>
          <t xml:space="preserve"> durchgehender Grundraster bei der Paginierung und im Layout: (Seiteneinrichtung, Schriften und Abstände usw.) eingehalten
- korrekte Kopf‐ und Fusszeilen
- ästhetische Seitengestaltung (siehe Vorgaben des Leitfadens S. 16)
</t>
        </r>
        <r>
          <rPr>
            <b/>
            <sz val="12"/>
            <color indexed="81"/>
            <rFont val="Segoe UI"/>
            <family val="2"/>
          </rPr>
          <t xml:space="preserve">
 Illustrationen/Graphiken/Darstellungen
-</t>
        </r>
        <r>
          <rPr>
            <sz val="12"/>
            <color indexed="81"/>
            <rFont val="Segoe UI"/>
            <family val="2"/>
          </rPr>
          <t xml:space="preserve"> passend, massvoll, aussagekräftig
- korrekt beschriftet
- Legenden oder Abbildungsverzeichnis vorhanden
</t>
        </r>
        <r>
          <rPr>
            <b/>
            <sz val="12"/>
            <color indexed="81"/>
            <rFont val="Segoe UI"/>
            <family val="2"/>
          </rPr>
          <t>Quellenverzeichnisse/Zitate
-</t>
        </r>
        <r>
          <rPr>
            <sz val="12"/>
            <color indexed="81"/>
            <rFont val="Segoe UI"/>
            <family val="2"/>
          </rPr>
          <t xml:space="preserve"> soweit notwendig vorhanden und korrekt
- vollständig
- Zitierweise und Literaturverzeichnis gemäss </t>
        </r>
        <r>
          <rPr>
            <i/>
            <sz val="12"/>
            <color indexed="81"/>
            <rFont val="Segoe UI"/>
            <family val="2"/>
          </rPr>
          <t>Wegleitung Zitierweise</t>
        </r>
        <r>
          <rPr>
            <sz val="12"/>
            <color indexed="81"/>
            <rFont val="Segoe UI"/>
            <family val="2"/>
          </rPr>
          <t xml:space="preserve">
</t>
        </r>
        <r>
          <rPr>
            <b/>
            <sz val="12"/>
            <color indexed="81"/>
            <rFont val="Segoe UI"/>
            <family val="2"/>
          </rPr>
          <t xml:space="preserve">Anhang
- </t>
        </r>
        <r>
          <rPr>
            <sz val="12"/>
            <color indexed="81"/>
            <rFont val="Segoe UI"/>
            <family val="2"/>
          </rPr>
          <t xml:space="preserve">Verzeichnis über den Inhalt
- Durchnummerieren des Inhalts
</t>
        </r>
        <r>
          <rPr>
            <b/>
            <sz val="12"/>
            <color indexed="81"/>
            <rFont val="Segoe UI"/>
            <family val="2"/>
          </rPr>
          <t xml:space="preserve">Redlichkeitserklärung
</t>
        </r>
        <r>
          <rPr>
            <sz val="12"/>
            <color indexed="81"/>
            <rFont val="Segoe UI"/>
            <family val="2"/>
          </rPr>
          <t xml:space="preserve">vorhanden und unterschrieben
</t>
        </r>
        <r>
          <rPr>
            <b/>
            <sz val="12"/>
            <color indexed="81"/>
            <rFont val="Segoe UI"/>
            <family val="2"/>
          </rPr>
          <t xml:space="preserve">Vollständigkeit der Dokumentation
</t>
        </r>
        <r>
          <rPr>
            <sz val="12"/>
            <color indexed="81"/>
            <rFont val="Segoe UI"/>
            <family val="2"/>
          </rPr>
          <t>Sind alle verlangten Teile vorhanden?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6" authorId="0" shapeId="0">
      <text>
        <r>
          <rPr>
            <sz val="12"/>
            <color indexed="81"/>
            <rFont val="Segoe UI"/>
            <family val="2"/>
          </rPr>
          <t>- aussagekräftige Darstellung
- korrekt und sorgfältig verarbeitet
- adäquates Ausdrucksmittel gewählt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7" authorId="0" shapeId="0">
      <text>
        <r>
          <rPr>
            <sz val="12"/>
            <color indexed="81"/>
            <rFont val="Segoe UI"/>
            <family val="2"/>
          </rPr>
          <t>- erkennbar und glaubwürdig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8" authorId="0" shapeId="0">
      <text>
        <r>
          <rPr>
            <sz val="12"/>
            <color indexed="81"/>
            <rFont val="Segoe UI"/>
            <family val="2"/>
          </rPr>
          <t>- stark, beeindruckend, effektiv
- der beabsichtigten Wirkung entsprechend
- ansprechend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9" authorId="0" shapeId="0">
      <text>
        <r>
          <rPr>
            <sz val="12"/>
            <color indexed="81"/>
            <rFont val="Segoe UI"/>
            <family val="2"/>
          </rPr>
          <t>- Ideen, Fakten oder Botschaften transportierend
- interessierend, erklärend, unterhaltend und bildend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3" authorId="0" shapeId="0">
      <text>
        <r>
          <rPr>
            <sz val="12"/>
            <color indexed="81"/>
            <rFont val="Segoe UI"/>
            <family val="2"/>
          </rPr>
          <t>- sorgfältig und zweckmässig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44" authorId="0" shapeId="0">
      <text>
        <r>
          <rPr>
            <sz val="12"/>
            <color indexed="81"/>
            <rFont val="Segoe UI"/>
            <family val="2"/>
          </rPr>
          <t>- Grundregeln des Medienumgangs beachtet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KSWIL Bachmann Tobias</author>
  </authors>
  <commentList>
    <comment ref="B12" authorId="0" shapeId="0">
      <text>
        <r>
          <rPr>
            <sz val="12"/>
            <color indexed="81"/>
            <rFont val="Segoe UI"/>
            <family val="2"/>
          </rPr>
          <t xml:space="preserve">- umfassende und vertiefte Kenntnisse sowie ein breites Verständnis für die Thematik und den Auftrag vermittelnd
- fach‐ und sachkompetent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>
      <text>
        <r>
          <rPr>
            <sz val="12"/>
            <color indexed="81"/>
            <rFont val="Segoe UI"/>
            <family val="2"/>
          </rPr>
          <t>-g ehaltvoll, informativ, interessant, differenziert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4" authorId="0" shapeId="0">
      <text>
        <r>
          <rPr>
            <sz val="12"/>
            <color indexed="81"/>
            <rFont val="Segoe UI"/>
            <family val="2"/>
          </rPr>
          <t>- klare, logische, zweckmässige und ausgewogene Gewichtung der einzelnen Inhalte
- roter Faden ersichtlich
- Zeitlimite eingehalten</t>
        </r>
      </text>
    </comment>
    <comment ref="B15" authorId="0" shapeId="0">
      <text>
        <r>
          <rPr>
            <sz val="12"/>
            <color indexed="81"/>
            <rFont val="Segoe UI"/>
            <family val="2"/>
          </rPr>
          <t>- korrekt  formulierte  Schriftsprache
- flüssig  und  frei  gesprochen
- klar,  deutlich,  verständlich  und lebendig vorgetragen - angemessenes Tempo; sicher und vorbereitet, ruhig und gewinnend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6" authorId="0" shapeId="0">
      <text>
        <r>
          <rPr>
            <sz val="12"/>
            <color indexed="81"/>
            <rFont val="Segoe UI"/>
            <family val="2"/>
          </rPr>
          <t>- sorgfältiger,   geschickter   und   inhaltlich   abgestützter   Einsatz   der   Medien   (Layout,   Lesbarkeit), koordiniert mit Vortrag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7" authorId="0" shapeId="0">
      <text>
        <r>
          <rPr>
            <sz val="12"/>
            <color indexed="81"/>
            <rFont val="Segoe UI"/>
            <family val="2"/>
          </rPr>
          <t>- korrekte Haltung und Gestik
- korrekte Vortragstechnik
- Blickkontakt mit Publikum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0" authorId="0" shapeId="0">
      <text>
        <r>
          <rPr>
            <sz val="12"/>
            <color indexed="81"/>
            <rFont val="Segoe UI"/>
            <family val="2"/>
          </rPr>
          <t>- umfassende und vertiefte Kenntnisse und breites Verständnis fürs Thema und den Auftrag vermittelnd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1" authorId="0" shapeId="0">
      <text>
        <r>
          <rPr>
            <sz val="12"/>
            <color indexed="81"/>
            <rFont val="Segoe UI"/>
            <family val="2"/>
          </rPr>
          <t>- differenzierte Begrifflichkeit
- korrekte Verwendung von Fachbegriffen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2" authorId="0" shapeId="0">
      <text>
        <r>
          <rPr>
            <sz val="12"/>
            <color indexed="81"/>
            <rFont val="Segoe UI"/>
            <family val="2"/>
          </rPr>
          <t>- gute Fähigkeitzur Selbstreflexion über die Arbeit und das eigene Schaffen erkennbar</t>
        </r>
      </text>
    </comment>
    <comment ref="B33" authorId="0" shapeId="0">
      <text>
        <r>
          <rPr>
            <sz val="12"/>
            <color indexed="81"/>
            <rFont val="Segoe UI"/>
            <family val="2"/>
          </rPr>
          <t>- überzeugend, und konsistent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4" authorId="0" shapeId="0">
      <text>
        <r>
          <rPr>
            <sz val="12"/>
            <color indexed="81"/>
            <rFont val="Segoe UI"/>
            <family val="2"/>
          </rPr>
          <t>- fachgerechter Einsatz der technischen Hilfsmittel
- passende Materialien
- angepasste Fertigkeit in der Umsetzung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5" authorId="0" shapeId="0">
      <text>
        <r>
          <rPr>
            <sz val="12"/>
            <color indexed="81"/>
            <rFont val="Segoe UI"/>
            <family val="2"/>
          </rPr>
          <t>- ansprechend und anziehend
- der geplanten Absicht entsprechend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<sst xmlns="http://schemas.openxmlformats.org/spreadsheetml/2006/main" count="169" uniqueCount="96">
  <si>
    <t>Titel</t>
  </si>
  <si>
    <t>Nr.</t>
  </si>
  <si>
    <t>Name Kandidat/-in</t>
  </si>
  <si>
    <t>Klasse</t>
  </si>
  <si>
    <t>Zusammenzug der Einzelnoten</t>
  </si>
  <si>
    <t>Geben Sie das
Gewicht ein</t>
  </si>
  <si>
    <t>Note</t>
  </si>
  <si>
    <t>Anweisung</t>
  </si>
  <si>
    <t>Gewicht</t>
  </si>
  <si>
    <t>Note Arbeitsprozess</t>
  </si>
  <si>
    <t>Bitte geben Sie eine Zahl 
zwischen 20 und 30 ein.</t>
  </si>
  <si>
    <t>Note Dokumentation</t>
  </si>
  <si>
    <t>Bitte geben Sie eine Zahl ein.
Maximum 60; Minimum 20</t>
  </si>
  <si>
    <t>Note Produktion</t>
  </si>
  <si>
    <t>Bitte geben Sie eine Zahl von max. 40 ein, falls
Produktion gewählt wurde. Andernfalls keine Eingabe!</t>
  </si>
  <si>
    <t>Note Dokumentation und Produktion</t>
  </si>
  <si>
    <t>Dokumentation und Produktion 
dürfen zusammen max. 60 sein.</t>
  </si>
  <si>
    <t>Note Präsentation</t>
  </si>
  <si>
    <t>Bitte geben Sie eine Zahl 
zwischen 12 und 22 ein.</t>
  </si>
  <si>
    <t>Note Ausstellungsbeitrag</t>
  </si>
  <si>
    <t>Bitte geben Sie eine Zahl
zwischen 8 und 12 ein.</t>
  </si>
  <si>
    <t>Note Präsentation und Ausstellungsbeitrag</t>
  </si>
  <si>
    <t>Total</t>
  </si>
  <si>
    <t>Allfällige Fehlermeldung</t>
  </si>
  <si>
    <t>Ort und Datum:</t>
  </si>
  <si>
    <t>Willisau,</t>
  </si>
  <si>
    <t>Referent:</t>
  </si>
  <si>
    <t>Korreferent:</t>
  </si>
  <si>
    <t>Unterschriften</t>
  </si>
  <si>
    <t>Bewertung: Prozess</t>
  </si>
  <si>
    <t>Geben Sie 
die Note ein</t>
  </si>
  <si>
    <t>Geben Sie den
Faktor ein</t>
  </si>
  <si>
    <t>Faktor</t>
  </si>
  <si>
    <t>Punkte</t>
  </si>
  <si>
    <t>Kriterien</t>
  </si>
  <si>
    <t>max. 6 / min. 1</t>
  </si>
  <si>
    <t>Faktor 2.5 normal
0 min. / 5 max.</t>
  </si>
  <si>
    <t>Konzept</t>
  </si>
  <si>
    <t>Vollständigkeit</t>
  </si>
  <si>
    <t>Qualität</t>
  </si>
  <si>
    <t>Journal</t>
  </si>
  <si>
    <t>Reflexion</t>
  </si>
  <si>
    <t>Zweckdienlichkeit</t>
  </si>
  <si>
    <t>Beurteilungsgespräche</t>
  </si>
  <si>
    <t>Darstellung der gewonnenen Daten</t>
  </si>
  <si>
    <t>Beurteilungsgespräch 1</t>
  </si>
  <si>
    <t>Darlegung der neuen Erkenntnisse</t>
  </si>
  <si>
    <t>Beurteilungsgespräch 2</t>
  </si>
  <si>
    <t>Umsetzung des Konzepts</t>
  </si>
  <si>
    <t>Zielgerichtetes, initiatives, 
selbstverantwortliches Arbeiten</t>
  </si>
  <si>
    <t>Zusammenarbeit mit der Betreuung</t>
  </si>
  <si>
    <t>Einhaltung von Zeitplan und Terminen</t>
  </si>
  <si>
    <t>Umgang mit Feedbacks</t>
  </si>
  <si>
    <t>Einhalten der Termine</t>
  </si>
  <si>
    <t>Notenabzug für verspätete Abgabe Dokumentation</t>
  </si>
  <si>
    <t>Maximale Punktzahl bei überall Note 6</t>
  </si>
  <si>
    <t>Minimale Punktzahl bei  überall Note 1</t>
  </si>
  <si>
    <t>erreichte Punktezahl</t>
  </si>
  <si>
    <t>Note Prozess</t>
  </si>
  <si>
    <t>Bewertung: Dokumentation und Produktion</t>
  </si>
  <si>
    <t>Geben Sie den Faktor ein</t>
  </si>
  <si>
    <t>Dokumentation</t>
  </si>
  <si>
    <t>Inhalt:</t>
  </si>
  <si>
    <t>Umgang mit der Fragestellung</t>
  </si>
  <si>
    <t>Anwendung der Methodik</t>
  </si>
  <si>
    <t>Theoretisches Fundament</t>
  </si>
  <si>
    <t>Kritische Beurteilung der Ergebnisse</t>
  </si>
  <si>
    <t>Form:</t>
  </si>
  <si>
    <t>Gliederung und Gestaltung</t>
  </si>
  <si>
    <t>Sprache</t>
  </si>
  <si>
    <t>Formale Korrektheit / Vollständigkeit</t>
  </si>
  <si>
    <t>Produktion
(falls gewählt)</t>
  </si>
  <si>
    <t>Gestaltung</t>
  </si>
  <si>
    <t>Eigenständigkeit</t>
  </si>
  <si>
    <t>Ausdruck</t>
  </si>
  <si>
    <t>Kommunikativer Wert</t>
  </si>
  <si>
    <t>Verarbeitung</t>
  </si>
  <si>
    <t>Mediengerechter Umgang</t>
  </si>
  <si>
    <t>Bewertung: Präsentation</t>
  </si>
  <si>
    <t>Vortrag</t>
  </si>
  <si>
    <t xml:space="preserve">Sachkompetenz </t>
  </si>
  <si>
    <t>Inhalt</t>
  </si>
  <si>
    <t xml:space="preserve">Aufbau / Gliederung </t>
  </si>
  <si>
    <t xml:space="preserve">Sprache </t>
  </si>
  <si>
    <t>Medieneinsatz</t>
  </si>
  <si>
    <t>Visualisierung</t>
  </si>
  <si>
    <t>Fachgespräch</t>
  </si>
  <si>
    <t>Fachkompetenz</t>
  </si>
  <si>
    <t>Fachterminologie</t>
  </si>
  <si>
    <t>effektive Punktezahl</t>
  </si>
  <si>
    <t>Ausstellungsbeitrag</t>
  </si>
  <si>
    <t>Gestalterisches Konzept</t>
  </si>
  <si>
    <t>Geplante techn. Umsetzung</t>
  </si>
  <si>
    <t>Wirkung</t>
  </si>
  <si>
    <t>Bewertung Maturaarbeit</t>
  </si>
  <si>
    <t>MATA 2023–2025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</si>
</sst>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[$-807]d/\ mmmm\ yyyy;@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sz val="12"/>
      <color indexed="81"/>
      <name val="Segoe UI"/>
      <family val="2"/>
    </font>
    <font>
      <b/>
      <sz val="12"/>
      <color indexed="81"/>
      <name val="Segoe UI"/>
      <family val="2"/>
    </font>
    <font>
      <i/>
      <sz val="12"/>
      <color indexed="81"/>
      <name val="Segoe UI"/>
      <family val="2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sz val="20"/>
      <color indexed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8">
    <xf numFmtId="0" fontId="0" fillId="0" borderId="0" xfId="0"/>
    <xf numFmtId="0" fontId="9" fillId="0" borderId="0" xfId="0" applyFont="1"/>
    <xf numFmtId="0" fontId="14" fillId="5" borderId="22" xfId="0" applyFont="1" applyFill="1" applyBorder="1" applyAlignment="1">
      <alignment horizontal="left"/>
    </xf>
    <xf numFmtId="0" fontId="14" fillId="5" borderId="2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left"/>
    </xf>
    <xf numFmtId="0" fontId="9" fillId="5" borderId="32" xfId="0" applyFont="1" applyFill="1" applyBorder="1" applyAlignment="1">
      <alignment horizontal="center"/>
    </xf>
    <xf numFmtId="0" fontId="9" fillId="5" borderId="3" xfId="0" applyFont="1" applyFill="1" applyBorder="1"/>
    <xf numFmtId="0" fontId="9" fillId="5" borderId="0" xfId="0" applyFont="1" applyFill="1"/>
    <xf numFmtId="0" fontId="13" fillId="5" borderId="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 vertical="center" wrapText="1"/>
    </xf>
    <xf numFmtId="0" fontId="11" fillId="5" borderId="3" xfId="0" applyFont="1" applyFill="1" applyBorder="1"/>
    <xf numFmtId="0" fontId="13" fillId="5" borderId="14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9" fillId="5" borderId="9" xfId="0" applyFont="1" applyFill="1" applyBorder="1"/>
    <xf numFmtId="0" fontId="10" fillId="5" borderId="2" xfId="0" applyFont="1" applyFill="1" applyBorder="1" applyProtection="1">
      <protection locked="0"/>
    </xf>
    <xf numFmtId="164" fontId="10" fillId="2" borderId="2" xfId="0" applyNumberFormat="1" applyFont="1" applyFill="1" applyBorder="1" applyProtection="1">
      <protection locked="0"/>
    </xf>
    <xf numFmtId="2" fontId="10" fillId="5" borderId="9" xfId="0" applyNumberFormat="1" applyFont="1" applyFill="1" applyBorder="1"/>
    <xf numFmtId="0" fontId="10" fillId="2" borderId="2" xfId="0" applyFont="1" applyFill="1" applyBorder="1" applyProtection="1">
      <protection locked="0"/>
    </xf>
    <xf numFmtId="164" fontId="10" fillId="2" borderId="2" xfId="0" applyNumberFormat="1" applyFont="1" applyFill="1" applyBorder="1" applyAlignment="1" applyProtection="1">
      <alignment horizontal="right"/>
      <protection locked="0"/>
    </xf>
    <xf numFmtId="164" fontId="10" fillId="5" borderId="6" xfId="0" applyNumberFormat="1" applyFont="1" applyFill="1" applyBorder="1"/>
    <xf numFmtId="0" fontId="13" fillId="5" borderId="16" xfId="0" applyFont="1" applyFill="1" applyBorder="1" applyAlignment="1">
      <alignment horizontal="left"/>
    </xf>
    <xf numFmtId="164" fontId="10" fillId="5" borderId="2" xfId="0" applyNumberFormat="1" applyFont="1" applyFill="1" applyBorder="1"/>
    <xf numFmtId="0" fontId="12" fillId="5" borderId="15" xfId="0" applyFont="1" applyFill="1" applyBorder="1"/>
    <xf numFmtId="0" fontId="10" fillId="5" borderId="1" xfId="0" applyFont="1" applyFill="1" applyBorder="1" applyProtection="1">
      <protection locked="0"/>
    </xf>
    <xf numFmtId="164" fontId="10" fillId="2" borderId="1" xfId="0" applyNumberFormat="1" applyFont="1" applyFill="1" applyBorder="1" applyProtection="1">
      <protection locked="0"/>
    </xf>
    <xf numFmtId="0" fontId="17" fillId="5" borderId="29" xfId="0" applyFont="1" applyFill="1" applyBorder="1" applyAlignment="1">
      <alignment vertical="center"/>
    </xf>
    <xf numFmtId="0" fontId="10" fillId="5" borderId="47" xfId="0" applyFont="1" applyFill="1" applyBorder="1"/>
    <xf numFmtId="0" fontId="10" fillId="5" borderId="16" xfId="0" applyFont="1" applyFill="1" applyBorder="1" applyAlignment="1" applyProtection="1">
      <alignment wrapText="1"/>
      <protection locked="0"/>
    </xf>
    <xf numFmtId="0" fontId="18" fillId="0" borderId="0" xfId="0" applyFont="1"/>
    <xf numFmtId="0" fontId="10" fillId="2" borderId="16" xfId="0" applyFont="1" applyFill="1" applyBorder="1" applyAlignment="1" applyProtection="1">
      <alignment wrapText="1"/>
      <protection locked="0"/>
    </xf>
    <xf numFmtId="0" fontId="18" fillId="5" borderId="3" xfId="0" applyFont="1" applyFill="1" applyBorder="1"/>
    <xf numFmtId="164" fontId="17" fillId="5" borderId="2" xfId="0" applyNumberFormat="1" applyFont="1" applyFill="1" applyBorder="1"/>
    <xf numFmtId="0" fontId="9" fillId="5" borderId="33" xfId="0" applyFont="1" applyFill="1" applyBorder="1" applyAlignment="1">
      <alignment horizontal="center"/>
    </xf>
    <xf numFmtId="0" fontId="12" fillId="5" borderId="4" xfId="0" applyFont="1" applyFill="1" applyBorder="1"/>
    <xf numFmtId="0" fontId="15" fillId="5" borderId="2" xfId="0" applyFont="1" applyFill="1" applyBorder="1" applyAlignment="1">
      <alignment horizontal="left"/>
    </xf>
    <xf numFmtId="164" fontId="9" fillId="5" borderId="0" xfId="0" applyNumberFormat="1" applyFont="1" applyFill="1"/>
    <xf numFmtId="0" fontId="9" fillId="5" borderId="34" xfId="0" applyFont="1" applyFill="1" applyBorder="1" applyAlignment="1">
      <alignment horizontal="center"/>
    </xf>
    <xf numFmtId="0" fontId="9" fillId="5" borderId="2" xfId="0" applyFont="1" applyFill="1" applyBorder="1"/>
    <xf numFmtId="164" fontId="9" fillId="5" borderId="2" xfId="0" applyNumberFormat="1" applyFont="1" applyFill="1" applyBorder="1"/>
    <xf numFmtId="0" fontId="9" fillId="5" borderId="35" xfId="0" applyFont="1" applyFill="1" applyBorder="1" applyAlignment="1">
      <alignment horizontal="center"/>
    </xf>
    <xf numFmtId="2" fontId="9" fillId="5" borderId="9" xfId="0" applyNumberFormat="1" applyFont="1" applyFill="1" applyBorder="1"/>
    <xf numFmtId="0" fontId="9" fillId="5" borderId="5" xfId="0" applyFont="1" applyFill="1" applyBorder="1"/>
    <xf numFmtId="2" fontId="18" fillId="5" borderId="25" xfId="0" applyNumberFormat="1" applyFont="1" applyFill="1" applyBorder="1"/>
    <xf numFmtId="0" fontId="9" fillId="5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7" borderId="3" xfId="0" applyFont="1" applyFill="1" applyBorder="1"/>
    <xf numFmtId="0" fontId="9" fillId="7" borderId="0" xfId="0" applyFont="1" applyFill="1"/>
    <xf numFmtId="0" fontId="15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/>
    <xf numFmtId="0" fontId="9" fillId="7" borderId="32" xfId="0" applyFont="1" applyFill="1" applyBorder="1" applyAlignment="1">
      <alignment horizontal="center"/>
    </xf>
    <xf numFmtId="0" fontId="11" fillId="7" borderId="3" xfId="0" applyFont="1" applyFill="1" applyBorder="1"/>
    <xf numFmtId="0" fontId="11" fillId="7" borderId="0" xfId="0" applyFont="1" applyFill="1"/>
    <xf numFmtId="0" fontId="13" fillId="7" borderId="2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1" fillId="7" borderId="33" xfId="0" applyFont="1" applyFill="1" applyBorder="1" applyAlignment="1">
      <alignment horizontal="center"/>
    </xf>
    <xf numFmtId="0" fontId="11" fillId="0" borderId="0" xfId="0" applyFont="1"/>
    <xf numFmtId="0" fontId="13" fillId="7" borderId="14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wrapText="1"/>
    </xf>
    <xf numFmtId="0" fontId="9" fillId="7" borderId="8" xfId="0" applyFont="1" applyFill="1" applyBorder="1"/>
    <xf numFmtId="0" fontId="9" fillId="7" borderId="33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 vertical="center" wrapText="1"/>
    </xf>
    <xf numFmtId="0" fontId="10" fillId="7" borderId="16" xfId="0" applyFont="1" applyFill="1" applyBorder="1" applyProtection="1">
      <protection locked="0"/>
    </xf>
    <xf numFmtId="164" fontId="10" fillId="0" borderId="2" xfId="0" applyNumberFormat="1" applyFont="1" applyBorder="1" applyProtection="1">
      <protection locked="0"/>
    </xf>
    <xf numFmtId="2" fontId="10" fillId="7" borderId="8" xfId="0" applyNumberFormat="1" applyFont="1" applyFill="1" applyBorder="1"/>
    <xf numFmtId="0" fontId="10" fillId="7" borderId="16" xfId="0" applyFont="1" applyFill="1" applyBorder="1" applyAlignment="1" applyProtection="1">
      <alignment vertical="center"/>
      <protection locked="0"/>
    </xf>
    <xf numFmtId="164" fontId="10" fillId="0" borderId="2" xfId="0" applyNumberFormat="1" applyFont="1" applyBorder="1" applyAlignment="1" applyProtection="1">
      <alignment vertical="center"/>
      <protection locked="0"/>
    </xf>
    <xf numFmtId="0" fontId="10" fillId="7" borderId="16" xfId="0" applyFont="1" applyFill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9" fillId="7" borderId="34" xfId="0" applyFont="1" applyFill="1" applyBorder="1" applyAlignment="1">
      <alignment horizontal="center"/>
    </xf>
    <xf numFmtId="0" fontId="9" fillId="7" borderId="2" xfId="0" applyFont="1" applyFill="1" applyBorder="1"/>
    <xf numFmtId="164" fontId="9" fillId="7" borderId="2" xfId="0" applyNumberFormat="1" applyFont="1" applyFill="1" applyBorder="1"/>
    <xf numFmtId="164" fontId="9" fillId="7" borderId="0" xfId="0" applyNumberFormat="1" applyFont="1" applyFill="1"/>
    <xf numFmtId="0" fontId="9" fillId="7" borderId="35" xfId="0" applyFont="1" applyFill="1" applyBorder="1" applyAlignment="1">
      <alignment horizontal="center"/>
    </xf>
    <xf numFmtId="2" fontId="9" fillId="7" borderId="8" xfId="0" applyNumberFormat="1" applyFont="1" applyFill="1" applyBorder="1"/>
    <xf numFmtId="0" fontId="10" fillId="7" borderId="0" xfId="0" applyFont="1" applyFill="1"/>
    <xf numFmtId="0" fontId="19" fillId="7" borderId="0" xfId="0" applyFont="1" applyFill="1"/>
    <xf numFmtId="0" fontId="18" fillId="7" borderId="0" xfId="0" applyFont="1" applyFill="1"/>
    <xf numFmtId="0" fontId="18" fillId="7" borderId="7" xfId="0" applyFont="1" applyFill="1" applyBorder="1" applyAlignment="1">
      <alignment horizontal="right" indent="1"/>
    </xf>
    <xf numFmtId="2" fontId="18" fillId="7" borderId="8" xfId="0" applyNumberFormat="1" applyFont="1" applyFill="1" applyBorder="1"/>
    <xf numFmtId="0" fontId="18" fillId="7" borderId="0" xfId="0" applyFont="1" applyFill="1" applyAlignment="1">
      <alignment horizontal="right"/>
    </xf>
    <xf numFmtId="0" fontId="18" fillId="7" borderId="12" xfId="0" applyFont="1" applyFill="1" applyBorder="1" applyAlignment="1">
      <alignment horizontal="right"/>
    </xf>
    <xf numFmtId="2" fontId="18" fillId="7" borderId="13" xfId="0" applyNumberFormat="1" applyFont="1" applyFill="1" applyBorder="1"/>
    <xf numFmtId="0" fontId="10" fillId="7" borderId="3" xfId="0" applyFont="1" applyFill="1" applyBorder="1" applyAlignment="1">
      <alignment horizontal="left" vertical="center" indent="1"/>
    </xf>
    <xf numFmtId="0" fontId="10" fillId="7" borderId="0" xfId="0" applyFont="1" applyFill="1" applyAlignment="1">
      <alignment horizontal="left" vertical="center" wrapText="1"/>
    </xf>
    <xf numFmtId="164" fontId="10" fillId="7" borderId="8" xfId="0" applyNumberFormat="1" applyFont="1" applyFill="1" applyBorder="1" applyAlignment="1">
      <alignment horizontal="right" vertical="center" indent="1"/>
    </xf>
    <xf numFmtId="0" fontId="9" fillId="7" borderId="33" xfId="0" applyFont="1" applyFill="1" applyBorder="1" applyAlignment="1">
      <alignment horizontal="center" vertical="center" wrapText="1"/>
    </xf>
    <xf numFmtId="0" fontId="10" fillId="7" borderId="2" xfId="0" applyFont="1" applyFill="1" applyBorder="1" applyProtection="1">
      <protection locked="0"/>
    </xf>
    <xf numFmtId="0" fontId="10" fillId="7" borderId="2" xfId="0" applyFont="1" applyFill="1" applyBorder="1" applyAlignment="1" applyProtection="1">
      <alignment vertical="center"/>
      <protection locked="0"/>
    </xf>
    <xf numFmtId="0" fontId="10" fillId="7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Border="1" applyProtection="1">
      <protection locked="0"/>
    </xf>
    <xf numFmtId="0" fontId="17" fillId="7" borderId="9" xfId="0" applyFont="1" applyFill="1" applyBorder="1" applyAlignment="1" applyProtection="1">
      <alignment horizontal="left"/>
      <protection locked="0"/>
    </xf>
    <xf numFmtId="0" fontId="17" fillId="7" borderId="12" xfId="0" applyFont="1" applyFill="1" applyBorder="1" applyAlignment="1" applyProtection="1">
      <alignment horizontal="left"/>
      <protection locked="0"/>
    </xf>
    <xf numFmtId="0" fontId="17" fillId="7" borderId="13" xfId="0" applyFont="1" applyFill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20" fillId="7" borderId="0" xfId="0" applyFont="1" applyFill="1" applyAlignment="1">
      <alignment horizontal="right"/>
    </xf>
    <xf numFmtId="0" fontId="20" fillId="7" borderId="0" xfId="0" applyFont="1" applyFill="1" applyAlignment="1">
      <alignment horizontal="right" indent="1"/>
    </xf>
    <xf numFmtId="164" fontId="20" fillId="7" borderId="7" xfId="0" applyNumberFormat="1" applyFont="1" applyFill="1" applyBorder="1" applyAlignment="1">
      <alignment horizontal="right" indent="1"/>
    </xf>
    <xf numFmtId="164" fontId="18" fillId="7" borderId="2" xfId="0" applyNumberFormat="1" applyFont="1" applyFill="1" applyBorder="1"/>
    <xf numFmtId="0" fontId="10" fillId="7" borderId="5" xfId="0" applyFont="1" applyFill="1" applyBorder="1"/>
    <xf numFmtId="0" fontId="9" fillId="7" borderId="36" xfId="0" applyFont="1" applyFill="1" applyBorder="1" applyAlignment="1">
      <alignment horizontal="center"/>
    </xf>
    <xf numFmtId="0" fontId="10" fillId="0" borderId="0" xfId="0" applyFont="1"/>
    <xf numFmtId="0" fontId="9" fillId="6" borderId="3" xfId="0" applyFont="1" applyFill="1" applyBorder="1"/>
    <xf numFmtId="0" fontId="9" fillId="6" borderId="0" xfId="0" applyFont="1" applyFill="1"/>
    <xf numFmtId="0" fontId="15" fillId="6" borderId="6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13" fillId="6" borderId="0" xfId="0" applyFont="1" applyFill="1"/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wrapText="1"/>
    </xf>
    <xf numFmtId="0" fontId="9" fillId="6" borderId="9" xfId="0" applyFont="1" applyFill="1" applyBorder="1"/>
    <xf numFmtId="0" fontId="10" fillId="6" borderId="16" xfId="0" applyFont="1" applyFill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2" fontId="10" fillId="6" borderId="30" xfId="0" applyNumberFormat="1" applyFont="1" applyFill="1" applyBorder="1"/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Protection="1">
      <protection locked="0"/>
    </xf>
    <xf numFmtId="164" fontId="10" fillId="6" borderId="6" xfId="0" applyNumberFormat="1" applyFont="1" applyFill="1" applyBorder="1"/>
    <xf numFmtId="2" fontId="10" fillId="6" borderId="8" xfId="0" applyNumberFormat="1" applyFont="1" applyFill="1" applyBorder="1"/>
    <xf numFmtId="0" fontId="9" fillId="6" borderId="34" xfId="0" applyFont="1" applyFill="1" applyBorder="1" applyAlignment="1">
      <alignment horizontal="center"/>
    </xf>
    <xf numFmtId="0" fontId="9" fillId="6" borderId="4" xfId="0" applyFont="1" applyFill="1" applyBorder="1"/>
    <xf numFmtId="0" fontId="9" fillId="6" borderId="2" xfId="0" applyFont="1" applyFill="1" applyBorder="1"/>
    <xf numFmtId="164" fontId="9" fillId="6" borderId="2" xfId="0" applyNumberFormat="1" applyFont="1" applyFill="1" applyBorder="1"/>
    <xf numFmtId="164" fontId="9" fillId="6" borderId="17" xfId="0" applyNumberFormat="1" applyFont="1" applyFill="1" applyBorder="1"/>
    <xf numFmtId="0" fontId="9" fillId="6" borderId="23" xfId="0" applyFont="1" applyFill="1" applyBorder="1"/>
    <xf numFmtId="0" fontId="9" fillId="6" borderId="35" xfId="0" applyFont="1" applyFill="1" applyBorder="1" applyAlignment="1">
      <alignment horizontal="center"/>
    </xf>
    <xf numFmtId="2" fontId="9" fillId="6" borderId="9" xfId="0" applyNumberFormat="1" applyFont="1" applyFill="1" applyBorder="1"/>
    <xf numFmtId="0" fontId="11" fillId="6" borderId="3" xfId="0" applyFont="1" applyFill="1" applyBorder="1"/>
    <xf numFmtId="2" fontId="18" fillId="6" borderId="9" xfId="0" applyNumberFormat="1" applyFont="1" applyFill="1" applyBorder="1"/>
    <xf numFmtId="0" fontId="18" fillId="6" borderId="0" xfId="0" applyFont="1" applyFill="1" applyAlignment="1">
      <alignment horizontal="right"/>
    </xf>
    <xf numFmtId="0" fontId="18" fillId="6" borderId="12" xfId="0" applyFont="1" applyFill="1" applyBorder="1" applyAlignment="1">
      <alignment horizontal="right"/>
    </xf>
    <xf numFmtId="2" fontId="18" fillId="6" borderId="12" xfId="0" applyNumberFormat="1" applyFont="1" applyFill="1" applyBorder="1"/>
    <xf numFmtId="0" fontId="9" fillId="6" borderId="5" xfId="0" applyFont="1" applyFill="1" applyBorder="1"/>
    <xf numFmtId="2" fontId="18" fillId="6" borderId="25" xfId="0" applyNumberFormat="1" applyFont="1" applyFill="1" applyBorder="1"/>
    <xf numFmtId="0" fontId="9" fillId="6" borderId="36" xfId="0" applyFont="1" applyFill="1" applyBorder="1" applyAlignment="1">
      <alignment horizontal="center"/>
    </xf>
    <xf numFmtId="0" fontId="8" fillId="3" borderId="26" xfId="0" applyFont="1" applyFill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center"/>
    </xf>
    <xf numFmtId="0" fontId="13" fillId="3" borderId="7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8" fillId="4" borderId="3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15" fillId="4" borderId="6" xfId="0" applyFont="1" applyFill="1" applyBorder="1" applyAlignment="1">
      <alignment horizontal="center" wrapText="1"/>
    </xf>
    <xf numFmtId="164" fontId="18" fillId="4" borderId="19" xfId="0" applyNumberFormat="1" applyFont="1" applyFill="1" applyBorder="1" applyAlignment="1">
      <alignment horizontal="left"/>
    </xf>
    <xf numFmtId="0" fontId="9" fillId="4" borderId="11" xfId="0" applyFont="1" applyFill="1" applyBorder="1"/>
    <xf numFmtId="0" fontId="9" fillId="4" borderId="3" xfId="0" applyFont="1" applyFill="1" applyBorder="1"/>
    <xf numFmtId="0" fontId="13" fillId="4" borderId="1" xfId="0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7" fillId="5" borderId="4" xfId="0" applyFont="1" applyFill="1" applyBorder="1"/>
    <xf numFmtId="2" fontId="17" fillId="5" borderId="2" xfId="0" applyNumberFormat="1" applyFont="1" applyFill="1" applyBorder="1" applyAlignment="1">
      <alignment horizontal="left" indent="1"/>
    </xf>
    <xf numFmtId="0" fontId="9" fillId="5" borderId="2" xfId="0" applyFont="1" applyFill="1" applyBorder="1" applyAlignment="1">
      <alignment horizontal="left" vertical="top" wrapText="1" indent="1"/>
    </xf>
    <xf numFmtId="9" fontId="10" fillId="5" borderId="2" xfId="1" applyFont="1" applyFill="1" applyBorder="1" applyAlignment="1" applyProtection="1">
      <alignment horizontal="right" indent="2"/>
      <protection locked="0"/>
    </xf>
    <xf numFmtId="165" fontId="10" fillId="5" borderId="2" xfId="0" applyNumberFormat="1" applyFont="1" applyFill="1" applyBorder="1"/>
    <xf numFmtId="0" fontId="19" fillId="5" borderId="8" xfId="0" applyFont="1" applyFill="1" applyBorder="1" applyAlignment="1">
      <alignment horizontal="center" vertical="center"/>
    </xf>
    <xf numFmtId="0" fontId="10" fillId="4" borderId="3" xfId="0" applyFont="1" applyFill="1" applyBorder="1"/>
    <xf numFmtId="2" fontId="10" fillId="4" borderId="0" xfId="0" applyNumberFormat="1" applyFont="1" applyFill="1" applyAlignment="1">
      <alignment horizontal="left" indent="1"/>
    </xf>
    <xf numFmtId="0" fontId="9" fillId="4" borderId="0" xfId="0" applyFont="1" applyFill="1" applyAlignment="1">
      <alignment horizontal="left" vertical="top" indent="1"/>
    </xf>
    <xf numFmtId="0" fontId="10" fillId="4" borderId="0" xfId="0" applyFont="1" applyFill="1" applyAlignment="1">
      <alignment horizontal="right" indent="2"/>
    </xf>
    <xf numFmtId="165" fontId="10" fillId="4" borderId="12" xfId="0" applyNumberFormat="1" applyFont="1" applyFill="1" applyBorder="1"/>
    <xf numFmtId="0" fontId="9" fillId="4" borderId="13" xfId="0" applyFont="1" applyFill="1" applyBorder="1"/>
    <xf numFmtId="0" fontId="10" fillId="7" borderId="4" xfId="0" applyFont="1" applyFill="1" applyBorder="1"/>
    <xf numFmtId="2" fontId="10" fillId="7" borderId="2" xfId="0" applyNumberFormat="1" applyFont="1" applyFill="1" applyBorder="1" applyAlignment="1">
      <alignment horizontal="left" indent="1"/>
    </xf>
    <xf numFmtId="0" fontId="9" fillId="7" borderId="2" xfId="0" applyFont="1" applyFill="1" applyBorder="1" applyAlignment="1">
      <alignment horizontal="left" vertical="top" wrapText="1" indent="1"/>
    </xf>
    <xf numFmtId="9" fontId="10" fillId="7" borderId="2" xfId="1" applyFont="1" applyFill="1" applyBorder="1" applyAlignment="1" applyProtection="1">
      <alignment horizontal="right" indent="2"/>
      <protection locked="0"/>
    </xf>
    <xf numFmtId="165" fontId="10" fillId="7" borderId="2" xfId="0" applyNumberFormat="1" applyFont="1" applyFill="1" applyBorder="1"/>
    <xf numFmtId="0" fontId="19" fillId="7" borderId="8" xfId="0" applyFont="1" applyFill="1" applyBorder="1" applyAlignment="1">
      <alignment horizontal="center" vertical="center"/>
    </xf>
    <xf numFmtId="0" fontId="17" fillId="7" borderId="2" xfId="0" applyFont="1" applyFill="1" applyBorder="1"/>
    <xf numFmtId="2" fontId="17" fillId="7" borderId="2" xfId="0" applyNumberFormat="1" applyFont="1" applyFill="1" applyBorder="1" applyAlignment="1">
      <alignment horizontal="left" indent="1"/>
    </xf>
    <xf numFmtId="9" fontId="10" fillId="7" borderId="2" xfId="0" applyNumberFormat="1" applyFont="1" applyFill="1" applyBorder="1" applyAlignment="1">
      <alignment horizontal="right" indent="2"/>
    </xf>
    <xf numFmtId="0" fontId="17" fillId="4" borderId="9" xfId="0" applyFont="1" applyFill="1" applyBorder="1"/>
    <xf numFmtId="2" fontId="17" fillId="4" borderId="12" xfId="0" applyNumberFormat="1" applyFont="1" applyFill="1" applyBorder="1" applyAlignment="1">
      <alignment horizontal="left" indent="1"/>
    </xf>
    <xf numFmtId="0" fontId="9" fillId="4" borderId="23" xfId="0" applyFont="1" applyFill="1" applyBorder="1" applyAlignment="1">
      <alignment horizontal="left" vertical="top" indent="1"/>
    </xf>
    <xf numFmtId="0" fontId="10" fillId="4" borderId="23" xfId="0" applyFont="1" applyFill="1" applyBorder="1" applyAlignment="1">
      <alignment horizontal="right" indent="2"/>
    </xf>
    <xf numFmtId="165" fontId="10" fillId="4" borderId="23" xfId="0" applyNumberFormat="1" applyFont="1" applyFill="1" applyBorder="1"/>
    <xf numFmtId="0" fontId="9" fillId="4" borderId="44" xfId="0" applyFont="1" applyFill="1" applyBorder="1"/>
    <xf numFmtId="0" fontId="10" fillId="6" borderId="4" xfId="0" applyFont="1" applyFill="1" applyBorder="1"/>
    <xf numFmtId="2" fontId="10" fillId="6" borderId="2" xfId="0" applyNumberFormat="1" applyFont="1" applyFill="1" applyBorder="1" applyAlignment="1">
      <alignment horizontal="left" indent="1"/>
    </xf>
    <xf numFmtId="0" fontId="9" fillId="6" borderId="2" xfId="0" applyFont="1" applyFill="1" applyBorder="1" applyAlignment="1">
      <alignment horizontal="left" vertical="top" wrapText="1" indent="1"/>
    </xf>
    <xf numFmtId="9" fontId="10" fillId="6" borderId="2" xfId="1" applyFont="1" applyFill="1" applyBorder="1" applyAlignment="1" applyProtection="1">
      <alignment horizontal="right" indent="2"/>
      <protection locked="0"/>
    </xf>
    <xf numFmtId="165" fontId="10" fillId="6" borderId="2" xfId="0" applyNumberFormat="1" applyFont="1" applyFill="1" applyBorder="1"/>
    <xf numFmtId="0" fontId="19" fillId="6" borderId="8" xfId="0" applyFont="1" applyFill="1" applyBorder="1" applyAlignment="1">
      <alignment horizontal="center" vertical="center"/>
    </xf>
    <xf numFmtId="0" fontId="17" fillId="6" borderId="2" xfId="0" applyFont="1" applyFill="1" applyBorder="1"/>
    <xf numFmtId="2" fontId="17" fillId="6" borderId="2" xfId="0" applyNumberFormat="1" applyFont="1" applyFill="1" applyBorder="1" applyAlignment="1">
      <alignment horizontal="left" indent="1"/>
    </xf>
    <xf numFmtId="0" fontId="17" fillId="4" borderId="2" xfId="0" applyFont="1" applyFill="1" applyBorder="1" applyAlignment="1">
      <alignment horizontal="right"/>
    </xf>
    <xf numFmtId="9" fontId="10" fillId="4" borderId="2" xfId="0" applyNumberFormat="1" applyFont="1" applyFill="1" applyBorder="1" applyAlignment="1">
      <alignment horizontal="right" indent="2"/>
    </xf>
    <xf numFmtId="164" fontId="10" fillId="4" borderId="30" xfId="0" applyNumberFormat="1" applyFont="1" applyFill="1" applyBorder="1"/>
    <xf numFmtId="0" fontId="10" fillId="4" borderId="45" xfId="0" applyFont="1" applyFill="1" applyBorder="1"/>
    <xf numFmtId="0" fontId="9" fillId="4" borderId="0" xfId="0" applyFont="1" applyFill="1"/>
    <xf numFmtId="0" fontId="9" fillId="4" borderId="0" xfId="0" applyFont="1" applyFill="1" applyAlignment="1">
      <alignment horizontal="right"/>
    </xf>
    <xf numFmtId="9" fontId="9" fillId="4" borderId="19" xfId="0" applyNumberFormat="1" applyFont="1" applyFill="1" applyBorder="1"/>
    <xf numFmtId="164" fontId="9" fillId="4" borderId="46" xfId="0" applyNumberFormat="1" applyFont="1" applyFill="1" applyBorder="1"/>
    <xf numFmtId="0" fontId="9" fillId="4" borderId="7" xfId="0" applyFont="1" applyFill="1" applyBorder="1"/>
    <xf numFmtId="2" fontId="12" fillId="0" borderId="10" xfId="0" applyNumberFormat="1" applyFont="1" applyFill="1" applyBorder="1"/>
    <xf numFmtId="164" fontId="21" fillId="0" borderId="10" xfId="0" applyNumberFormat="1" applyFont="1" applyFill="1" applyBorder="1"/>
    <xf numFmtId="0" fontId="9" fillId="4" borderId="5" xfId="0" applyFont="1" applyFill="1" applyBorder="1"/>
    <xf numFmtId="0" fontId="9" fillId="4" borderId="18" xfId="0" applyFont="1" applyFill="1" applyBorder="1"/>
    <xf numFmtId="164" fontId="9" fillId="4" borderId="18" xfId="0" applyNumberFormat="1" applyFont="1" applyFill="1" applyBorder="1"/>
    <xf numFmtId="0" fontId="9" fillId="4" borderId="20" xfId="0" applyFont="1" applyFill="1" applyBorder="1"/>
    <xf numFmtId="0" fontId="9" fillId="3" borderId="26" xfId="0" applyFont="1" applyFill="1" applyBorder="1"/>
    <xf numFmtId="0" fontId="9" fillId="3" borderId="27" xfId="0" applyFont="1" applyFill="1" applyBorder="1"/>
    <xf numFmtId="164" fontId="9" fillId="3" borderId="27" xfId="0" applyNumberFormat="1" applyFont="1" applyFill="1" applyBorder="1"/>
    <xf numFmtId="0" fontId="9" fillId="3" borderId="28" xfId="0" applyFont="1" applyFill="1" applyBorder="1"/>
    <xf numFmtId="0" fontId="15" fillId="3" borderId="3" xfId="0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166" fontId="15" fillId="3" borderId="21" xfId="0" applyNumberFormat="1" applyFont="1" applyFill="1" applyBorder="1" applyAlignment="1">
      <alignment horizontal="left" vertical="center"/>
    </xf>
    <xf numFmtId="0" fontId="15" fillId="3" borderId="0" xfId="0" applyFont="1" applyFill="1"/>
    <xf numFmtId="164" fontId="15" fillId="3" borderId="0" xfId="0" applyNumberFormat="1" applyFont="1" applyFill="1"/>
    <xf numFmtId="0" fontId="15" fillId="3" borderId="7" xfId="0" applyFont="1" applyFill="1" applyBorder="1"/>
    <xf numFmtId="0" fontId="15" fillId="3" borderId="3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18" xfId="0" applyFont="1" applyFill="1" applyBorder="1" applyAlignment="1">
      <alignment vertical="center"/>
    </xf>
    <xf numFmtId="0" fontId="15" fillId="3" borderId="18" xfId="0" applyFont="1" applyFill="1" applyBorder="1"/>
    <xf numFmtId="164" fontId="15" fillId="3" borderId="18" xfId="0" applyNumberFormat="1" applyFont="1" applyFill="1" applyBorder="1"/>
    <xf numFmtId="0" fontId="15" fillId="3" borderId="20" xfId="0" applyFont="1" applyFill="1" applyBorder="1"/>
    <xf numFmtId="164" fontId="9" fillId="0" borderId="0" xfId="0" applyNumberFormat="1" applyFont="1"/>
    <xf numFmtId="0" fontId="9" fillId="8" borderId="0" xfId="0" applyFont="1" applyFill="1"/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 vertical="center"/>
    </xf>
    <xf numFmtId="0" fontId="10" fillId="8" borderId="0" xfId="0" applyFont="1" applyFill="1" applyAlignment="1">
      <alignment horizontal="left" vertical="center" indent="1"/>
    </xf>
    <xf numFmtId="0" fontId="18" fillId="8" borderId="0" xfId="0" applyFont="1" applyFill="1"/>
    <xf numFmtId="0" fontId="8" fillId="8" borderId="26" xfId="0" applyFont="1" applyFill="1" applyBorder="1" applyAlignment="1">
      <alignment vertical="center"/>
    </xf>
    <xf numFmtId="0" fontId="9" fillId="8" borderId="27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9" fillId="8" borderId="7" xfId="0" applyFont="1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2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12" fillId="8" borderId="7" xfId="0" applyFont="1" applyFill="1" applyBorder="1" applyAlignment="1">
      <alignment horizontal="center"/>
    </xf>
    <xf numFmtId="0" fontId="9" fillId="8" borderId="5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0" fontId="9" fillId="8" borderId="18" xfId="0" applyFont="1" applyFill="1" applyBorder="1"/>
    <xf numFmtId="0" fontId="9" fillId="8" borderId="20" xfId="0" applyFont="1" applyFill="1" applyBorder="1" applyAlignment="1">
      <alignment horizontal="center"/>
    </xf>
    <xf numFmtId="164" fontId="9" fillId="8" borderId="0" xfId="0" applyNumberFormat="1" applyFont="1" applyFill="1"/>
    <xf numFmtId="0" fontId="9" fillId="8" borderId="7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vertical="center"/>
    </xf>
    <xf numFmtId="0" fontId="17" fillId="8" borderId="0" xfId="0" applyFont="1" applyFill="1" applyAlignment="1">
      <alignment vertical="center"/>
    </xf>
    <xf numFmtId="0" fontId="12" fillId="8" borderId="7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9" fillId="8" borderId="20" xfId="0" applyFont="1" applyFill="1" applyBorder="1" applyAlignment="1">
      <alignment horizontal="center" vertical="center"/>
    </xf>
    <xf numFmtId="0" fontId="10" fillId="8" borderId="0" xfId="0" applyFont="1" applyFill="1"/>
    <xf numFmtId="0" fontId="11" fillId="8" borderId="0" xfId="0" applyFont="1" applyFill="1"/>
    <xf numFmtId="2" fontId="9" fillId="8" borderId="0" xfId="0" applyNumberFormat="1" applyFont="1" applyFill="1"/>
    <xf numFmtId="0" fontId="9" fillId="8" borderId="0" xfId="0" applyFont="1" applyFill="1" applyAlignment="1">
      <alignment vertical="center" wrapText="1"/>
    </xf>
    <xf numFmtId="0" fontId="10" fillId="8" borderId="0" xfId="0" applyFont="1" applyFill="1" applyAlignment="1">
      <alignment vertical="center"/>
    </xf>
    <xf numFmtId="0" fontId="9" fillId="8" borderId="5" xfId="0" applyFont="1" applyFill="1" applyBorder="1"/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 shrinkToFit="1"/>
      <protection locked="0"/>
    </xf>
    <xf numFmtId="0" fontId="11" fillId="3" borderId="12" xfId="0" applyFont="1" applyFill="1" applyBorder="1" applyAlignment="1" applyProtection="1">
      <alignment horizontal="left" vertical="center" shrinkToFit="1"/>
      <protection locked="0"/>
    </xf>
    <xf numFmtId="0" fontId="11" fillId="3" borderId="16" xfId="0" applyFont="1" applyFill="1" applyBorder="1" applyAlignment="1" applyProtection="1">
      <alignment horizontal="left" vertical="center" shrinkToFit="1"/>
      <protection locked="0"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/>
    </xf>
    <xf numFmtId="0" fontId="22" fillId="4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/>
    </xf>
    <xf numFmtId="0" fontId="18" fillId="4" borderId="37" xfId="0" applyFont="1" applyFill="1" applyBorder="1" applyAlignment="1">
      <alignment horizontal="left" vertical="center"/>
    </xf>
    <xf numFmtId="0" fontId="18" fillId="4" borderId="38" xfId="0" applyFont="1" applyFill="1" applyBorder="1" applyAlignment="1">
      <alignment horizontal="left" vertical="center"/>
    </xf>
    <xf numFmtId="0" fontId="18" fillId="4" borderId="39" xfId="0" applyFont="1" applyFill="1" applyBorder="1" applyAlignment="1">
      <alignment horizontal="left" vertical="center"/>
    </xf>
    <xf numFmtId="0" fontId="18" fillId="4" borderId="37" xfId="0" applyFont="1" applyFill="1" applyBorder="1" applyAlignment="1">
      <alignment horizontal="left"/>
    </xf>
    <xf numFmtId="0" fontId="18" fillId="4" borderId="38" xfId="0" applyFont="1" applyFill="1" applyBorder="1" applyAlignment="1">
      <alignment horizontal="left"/>
    </xf>
    <xf numFmtId="0" fontId="18" fillId="4" borderId="39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right"/>
    </xf>
    <xf numFmtId="0" fontId="21" fillId="0" borderId="38" xfId="0" applyFont="1" applyFill="1" applyBorder="1" applyAlignment="1">
      <alignment horizontal="right"/>
    </xf>
    <xf numFmtId="0" fontId="21" fillId="0" borderId="40" xfId="0" applyFont="1" applyFill="1" applyBorder="1" applyAlignment="1">
      <alignment horizontal="right"/>
    </xf>
    <xf numFmtId="0" fontId="18" fillId="5" borderId="41" xfId="0" applyFont="1" applyFill="1" applyBorder="1" applyAlignment="1">
      <alignment horizontal="right"/>
    </xf>
    <xf numFmtId="164" fontId="10" fillId="2" borderId="2" xfId="0" applyNumberFormat="1" applyFont="1" applyFill="1" applyBorder="1" applyAlignment="1" applyProtection="1">
      <alignment horizontal="right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12" fillId="5" borderId="15" xfId="0" applyFont="1" applyFill="1" applyBorder="1" applyAlignment="1">
      <alignment horizontal="left" vertical="top"/>
    </xf>
    <xf numFmtId="0" fontId="12" fillId="5" borderId="42" xfId="0" applyFont="1" applyFill="1" applyBorder="1" applyAlignment="1">
      <alignment horizontal="left" vertical="top"/>
    </xf>
    <xf numFmtId="0" fontId="12" fillId="5" borderId="43" xfId="0" applyFont="1" applyFill="1" applyBorder="1" applyAlignment="1">
      <alignment horizontal="left" vertical="top"/>
    </xf>
    <xf numFmtId="0" fontId="14" fillId="5" borderId="37" xfId="0" applyFont="1" applyFill="1" applyBorder="1" applyAlignment="1">
      <alignment horizontal="left"/>
    </xf>
    <xf numFmtId="0" fontId="14" fillId="5" borderId="38" xfId="0" applyFont="1" applyFill="1" applyBorder="1" applyAlignment="1">
      <alignment horizontal="left"/>
    </xf>
    <xf numFmtId="0" fontId="14" fillId="5" borderId="39" xfId="0" applyFont="1" applyFill="1" applyBorder="1" applyAlignment="1">
      <alignment horizontal="left"/>
    </xf>
    <xf numFmtId="0" fontId="11" fillId="8" borderId="9" xfId="0" applyFont="1" applyFill="1" applyBorder="1" applyAlignment="1">
      <alignment horizontal="left" vertical="center" shrinkToFit="1"/>
    </xf>
    <xf numFmtId="0" fontId="11" fillId="8" borderId="12" xfId="0" applyFont="1" applyFill="1" applyBorder="1" applyAlignment="1">
      <alignment horizontal="left" vertical="center" shrinkToFit="1"/>
    </xf>
    <xf numFmtId="0" fontId="11" fillId="8" borderId="16" xfId="0" applyFont="1" applyFill="1" applyBorder="1" applyAlignment="1">
      <alignment horizontal="left" vertical="center" shrinkToFit="1"/>
    </xf>
    <xf numFmtId="0" fontId="12" fillId="8" borderId="9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12" fillId="8" borderId="16" xfId="0" applyFont="1" applyFill="1" applyBorder="1" applyAlignment="1">
      <alignment horizontal="left" vertical="center"/>
    </xf>
    <xf numFmtId="0" fontId="17" fillId="5" borderId="42" xfId="0" applyFont="1" applyFill="1" applyBorder="1" applyAlignment="1">
      <alignment horizontal="right" vertical="center"/>
    </xf>
    <xf numFmtId="0" fontId="17" fillId="5" borderId="43" xfId="0" applyFont="1" applyFill="1" applyBorder="1" applyAlignment="1">
      <alignment horizontal="right" vertical="center"/>
    </xf>
    <xf numFmtId="0" fontId="17" fillId="5" borderId="15" xfId="0" applyFont="1" applyFill="1" applyBorder="1" applyAlignment="1">
      <alignment horizontal="right" vertical="center"/>
    </xf>
    <xf numFmtId="0" fontId="18" fillId="7" borderId="2" xfId="0" applyFont="1" applyFill="1" applyBorder="1" applyAlignment="1">
      <alignment horizontal="right"/>
    </xf>
    <xf numFmtId="0" fontId="18" fillId="7" borderId="41" xfId="0" applyFont="1" applyFill="1" applyBorder="1" applyAlignment="1">
      <alignment horizontal="right"/>
    </xf>
    <xf numFmtId="0" fontId="18" fillId="7" borderId="37" xfId="0" applyFont="1" applyFill="1" applyBorder="1" applyAlignment="1">
      <alignment horizontal="left"/>
    </xf>
    <xf numFmtId="0" fontId="18" fillId="7" borderId="38" xfId="0" applyFont="1" applyFill="1" applyBorder="1" applyAlignment="1">
      <alignment horizontal="left"/>
    </xf>
    <xf numFmtId="0" fontId="18" fillId="7" borderId="39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center" vertical="top"/>
    </xf>
    <xf numFmtId="0" fontId="12" fillId="7" borderId="42" xfId="0" applyFont="1" applyFill="1" applyBorder="1" applyAlignment="1">
      <alignment horizontal="center" vertical="top"/>
    </xf>
    <xf numFmtId="0" fontId="12" fillId="7" borderId="43" xfId="0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 wrapText="1"/>
    </xf>
    <xf numFmtId="0" fontId="17" fillId="7" borderId="9" xfId="0" applyFont="1" applyFill="1" applyBorder="1" applyAlignment="1" applyProtection="1">
      <alignment horizontal="left"/>
      <protection locked="0"/>
    </xf>
    <xf numFmtId="0" fontId="17" fillId="7" borderId="12" xfId="0" applyFont="1" applyFill="1" applyBorder="1" applyAlignment="1" applyProtection="1">
      <alignment horizontal="left"/>
      <protection locked="0"/>
    </xf>
    <xf numFmtId="0" fontId="17" fillId="7" borderId="13" xfId="0" applyFont="1" applyFill="1" applyBorder="1" applyAlignment="1" applyProtection="1">
      <alignment horizontal="left"/>
      <protection locked="0"/>
    </xf>
    <xf numFmtId="0" fontId="18" fillId="6" borderId="37" xfId="0" applyFont="1" applyFill="1" applyBorder="1" applyAlignment="1">
      <alignment horizontal="left"/>
    </xf>
    <xf numFmtId="0" fontId="18" fillId="6" borderId="38" xfId="0" applyFont="1" applyFill="1" applyBorder="1" applyAlignment="1">
      <alignment horizontal="left"/>
    </xf>
    <xf numFmtId="0" fontId="18" fillId="6" borderId="39" xfId="0" applyFont="1" applyFill="1" applyBorder="1" applyAlignment="1">
      <alignment horizontal="left"/>
    </xf>
    <xf numFmtId="0" fontId="18" fillId="6" borderId="41" xfId="0" applyFont="1" applyFill="1" applyBorder="1" applyAlignment="1">
      <alignment horizontal="right"/>
    </xf>
    <xf numFmtId="0" fontId="18" fillId="6" borderId="2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left" vertical="top"/>
    </xf>
    <xf numFmtId="0" fontId="12" fillId="6" borderId="42" xfId="0" applyFont="1" applyFill="1" applyBorder="1" applyAlignment="1">
      <alignment horizontal="left" vertical="top"/>
    </xf>
    <xf numFmtId="0" fontId="12" fillId="6" borderId="43" xfId="0" applyFont="1" applyFill="1" applyBorder="1" applyAlignment="1">
      <alignment horizontal="left" vertical="top"/>
    </xf>
    <xf numFmtId="0" fontId="8" fillId="3" borderId="27" xfId="0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right" vertical="center"/>
    </xf>
    <xf numFmtId="0" fontId="8" fillId="8" borderId="27" xfId="0" applyFont="1" applyFill="1" applyBorder="1" applyAlignment="1">
      <alignment horizontal="right" vertical="center"/>
    </xf>
    <xf numFmtId="0" fontId="8" fillId="8" borderId="28" xfId="0" applyFont="1" applyFill="1" applyBorder="1" applyAlignment="1">
      <alignment horizontal="right" vertical="center"/>
    </xf>
  </cellXfs>
  <cellStyles count="2">
    <cellStyle name="Prozent" xfId="1" builtinId="5"/>
    <cellStyle name="Standard" xfId="0" builtinId="0"/>
  </cellStyles>
  <dxfs count="6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font>
        <condense val="0"/>
        <extend val="0"/>
        <color indexed="47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numFmt numFmtId="167" formatCode="#,###"/>
    </dxf>
    <dxf>
      <numFmt numFmtId="167" formatCode="#,###"/>
    </dxf>
    <dxf>
      <numFmt numFmtId="167" formatCode="#,###"/>
    </dxf>
    <dxf>
      <font>
        <strike val="0"/>
        <color theme="3" tint="0.79998168889431442"/>
      </font>
    </dxf>
    <dxf>
      <font>
        <strike val="0"/>
        <color theme="3" tint="0.79998168889431442"/>
      </font>
    </dxf>
    <dxf>
      <font>
        <color theme="3" tint="0.79998168889431442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numFmt numFmtId="167" formatCode="#,###"/>
    </dxf>
    <dxf>
      <numFmt numFmtId="167" formatCode="#,###"/>
    </dxf>
    <dxf>
      <numFmt numFmtId="167" formatCode="#,###"/>
    </dxf>
    <dxf>
      <font>
        <strike val="0"/>
        <color rgb="FFFFFF99"/>
      </font>
    </dxf>
    <dxf>
      <font>
        <b/>
        <i val="0"/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CCFFCC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C99"/>
      </font>
    </dxf>
    <dxf>
      <font>
        <b/>
        <i val="0"/>
        <color auto="1"/>
      </font>
    </dxf>
    <dxf>
      <font>
        <color rgb="FFFFCC99"/>
      </font>
    </dxf>
    <dxf>
      <font>
        <color auto="1"/>
      </font>
    </dxf>
    <dxf>
      <font>
        <color rgb="FFFFCC99"/>
      </font>
    </dxf>
    <dxf>
      <font>
        <color auto="1"/>
      </font>
    </dxf>
    <dxf>
      <font>
        <color theme="3" tint="0.79998168889431442"/>
      </font>
    </dxf>
    <dxf>
      <font>
        <b/>
        <i val="0"/>
        <color auto="1"/>
      </font>
    </dxf>
    <dxf>
      <font>
        <color theme="3" tint="0.79998168889431442"/>
      </font>
    </dxf>
    <dxf>
      <font>
        <color auto="1"/>
      </font>
    </dxf>
    <dxf>
      <font>
        <color rgb="FFFFFF00"/>
      </font>
    </dxf>
    <dxf>
      <font>
        <color rgb="FFFFFF00"/>
      </font>
    </dxf>
    <dxf>
      <font>
        <color theme="3" tint="0.79998168889431442"/>
      </font>
    </dxf>
    <dxf>
      <font>
        <color auto="1"/>
      </font>
    </dxf>
    <dxf>
      <font>
        <color rgb="FFFFFF99"/>
      </font>
    </dxf>
    <dxf>
      <font>
        <b/>
        <i val="0"/>
        <color auto="1"/>
      </font>
    </dxf>
    <dxf>
      <font>
        <b/>
        <i val="0"/>
        <condense val="0"/>
        <extend val="0"/>
        <color indexed="10"/>
      </font>
    </dxf>
    <dxf>
      <font>
        <color auto="1"/>
      </font>
    </dxf>
    <dxf>
      <font>
        <color rgb="FFCCFFCC"/>
      </font>
    </dxf>
    <dxf>
      <font>
        <condense val="0"/>
        <extend val="0"/>
        <color indexed="42"/>
      </font>
    </dxf>
    <dxf>
      <font>
        <b val="0"/>
        <i/>
        <strike val="0"/>
        <condense val="0"/>
        <extend val="0"/>
      </font>
      <fill>
        <patternFill>
          <bgColor indexed="3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FF"/>
      <color rgb="FFFFFF99"/>
      <color rgb="FFF7C130"/>
      <color rgb="FFCCFFCC"/>
      <color rgb="FFFFCC99"/>
      <color rgb="FF99CCFF"/>
      <color rgb="FF000000"/>
      <color rgb="FF99FF66"/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0</xdr:row>
      <xdr:rowOff>47629</xdr:rowOff>
    </xdr:from>
    <xdr:to>
      <xdr:col>0</xdr:col>
      <xdr:colOff>1567308</xdr:colOff>
      <xdr:row>2</xdr:row>
      <xdr:rowOff>74678</xdr:rowOff>
    </xdr:to>
    <xdr:grpSp>
      <xdr:nvGrpSpPr>
        <xdr:cNvPr id="6" name="Gruppieren 5"/>
        <xdr:cNvGrpSpPr/>
      </xdr:nvGrpSpPr>
      <xdr:grpSpPr>
        <a:xfrm>
          <a:off x="15876" y="47629"/>
          <a:ext cx="1551432" cy="827149"/>
          <a:chOff x="15876" y="47629"/>
          <a:chExt cx="1551432" cy="820799"/>
        </a:xfrm>
      </xdr:grpSpPr>
      <xdr:pic>
        <xdr:nvPicPr>
          <xdr:cNvPr id="2" name="Grafik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9" y="47629"/>
            <a:ext cx="1157804" cy="349249"/>
          </a:xfrm>
          <a:prstGeom prst="rect">
            <a:avLst/>
          </a:prstGeom>
        </xdr:spPr>
      </xdr:pic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876" y="603252"/>
            <a:ext cx="1551432" cy="26517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1323975</xdr:colOff>
      <xdr:row>0</xdr:row>
      <xdr:rowOff>0</xdr:rowOff>
    </xdr:from>
    <xdr:to>
      <xdr:col>2</xdr:col>
      <xdr:colOff>904875</xdr:colOff>
      <xdr:row>0</xdr:row>
      <xdr:rowOff>361950</xdr:rowOff>
    </xdr:to>
    <xdr:pic>
      <xdr:nvPicPr>
        <xdr:cNvPr id="2049" name="Picture 1" descr="ksw_Logo_f_brief_senk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5" y="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27214</xdr:colOff>
      <xdr:row>0</xdr:row>
      <xdr:rowOff>54428</xdr:rowOff>
    </xdr:from>
    <xdr:to>
      <xdr:col>0</xdr:col>
      <xdr:colOff>1578646</xdr:colOff>
      <xdr:row>2</xdr:row>
      <xdr:rowOff>86013</xdr:rowOff>
    </xdr:to>
    <xdr:grpSp>
      <xdr:nvGrpSpPr>
        <xdr:cNvPr id="4" name="Gruppieren 3"/>
        <xdr:cNvGrpSpPr/>
      </xdr:nvGrpSpPr>
      <xdr:grpSpPr>
        <a:xfrm>
          <a:off x="27214" y="54428"/>
          <a:ext cx="1551432" cy="820799"/>
          <a:chOff x="15876" y="47629"/>
          <a:chExt cx="1551432" cy="820799"/>
        </a:xfrm>
      </xdr:grpSpPr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9" y="47629"/>
            <a:ext cx="1157804" cy="349249"/>
          </a:xfrm>
          <a:prstGeom prst="rect">
            <a:avLst/>
          </a:prstGeom>
        </xdr:spPr>
      </xdr:pic>
      <xdr:pic>
        <xdr:nvPicPr>
          <xdr:cNvPr id="6" name="Grafik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876" y="603252"/>
            <a:ext cx="1551432" cy="26517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54428</xdr:rowOff>
    </xdr:from>
    <xdr:to>
      <xdr:col>1</xdr:col>
      <xdr:colOff>136289</xdr:colOff>
      <xdr:row>2</xdr:row>
      <xdr:rowOff>92363</xdr:rowOff>
    </xdr:to>
    <xdr:grpSp>
      <xdr:nvGrpSpPr>
        <xdr:cNvPr id="3" name="Gruppieren 2"/>
        <xdr:cNvGrpSpPr/>
      </xdr:nvGrpSpPr>
      <xdr:grpSpPr>
        <a:xfrm>
          <a:off x="27214" y="54428"/>
          <a:ext cx="1551432" cy="827149"/>
          <a:chOff x="15876" y="47629"/>
          <a:chExt cx="1551432" cy="820799"/>
        </a:xfrm>
      </xdr:grpSpPr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9" y="47629"/>
            <a:ext cx="1157804" cy="349249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876" y="603252"/>
            <a:ext cx="1551432" cy="26517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1793875</xdr:colOff>
      <xdr:row>0</xdr:row>
      <xdr:rowOff>76200</xdr:rowOff>
    </xdr:from>
    <xdr:to>
      <xdr:col>5</xdr:col>
      <xdr:colOff>1793875</xdr:colOff>
      <xdr:row>2</xdr:row>
      <xdr:rowOff>57150</xdr:rowOff>
    </xdr:to>
    <xdr:pic>
      <xdr:nvPicPr>
        <xdr:cNvPr id="4097" name="Picture 1" descr="ksw_Logo_f_brief_senk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16975" y="76200"/>
          <a:ext cx="0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40821</xdr:colOff>
      <xdr:row>0</xdr:row>
      <xdr:rowOff>54428</xdr:rowOff>
    </xdr:from>
    <xdr:to>
      <xdr:col>0</xdr:col>
      <xdr:colOff>1592253</xdr:colOff>
      <xdr:row>2</xdr:row>
      <xdr:rowOff>92363</xdr:rowOff>
    </xdr:to>
    <xdr:grpSp>
      <xdr:nvGrpSpPr>
        <xdr:cNvPr id="4" name="Gruppieren 3"/>
        <xdr:cNvGrpSpPr/>
      </xdr:nvGrpSpPr>
      <xdr:grpSpPr>
        <a:xfrm>
          <a:off x="40821" y="54428"/>
          <a:ext cx="1551432" cy="827149"/>
          <a:chOff x="15876" y="47629"/>
          <a:chExt cx="1551432" cy="820799"/>
        </a:xfrm>
      </xdr:grpSpPr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9" y="47629"/>
            <a:ext cx="1157804" cy="349249"/>
          </a:xfrm>
          <a:prstGeom prst="rect">
            <a:avLst/>
          </a:prstGeom>
        </xdr:spPr>
      </xdr:pic>
      <xdr:pic>
        <xdr:nvPicPr>
          <xdr:cNvPr id="6" name="Grafik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876" y="603252"/>
            <a:ext cx="1551432" cy="26517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171450</xdr:rowOff>
        </xdr:from>
        <xdr:to>
          <xdr:col>5</xdr:col>
          <xdr:colOff>1533525</xdr:colOff>
          <xdr:row>59</xdr:row>
          <xdr:rowOff>66675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7327</xdr:colOff>
      <xdr:row>0</xdr:row>
      <xdr:rowOff>21982</xdr:rowOff>
    </xdr:from>
    <xdr:to>
      <xdr:col>0</xdr:col>
      <xdr:colOff>1298494</xdr:colOff>
      <xdr:row>2</xdr:row>
      <xdr:rowOff>138399</xdr:rowOff>
    </xdr:to>
    <xdr:grpSp>
      <xdr:nvGrpSpPr>
        <xdr:cNvPr id="4" name="Gruppieren 3"/>
        <xdr:cNvGrpSpPr/>
      </xdr:nvGrpSpPr>
      <xdr:grpSpPr>
        <a:xfrm>
          <a:off x="7327" y="21982"/>
          <a:ext cx="1291167" cy="702571"/>
          <a:chOff x="15876" y="47629"/>
          <a:chExt cx="1551432" cy="820799"/>
        </a:xfrm>
      </xdr:grpSpPr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29" y="47629"/>
            <a:ext cx="1157804" cy="349249"/>
          </a:xfrm>
          <a:prstGeom prst="rect">
            <a:avLst/>
          </a:prstGeom>
        </xdr:spPr>
      </xdr:pic>
      <xdr:pic>
        <xdr:nvPicPr>
          <xdr:cNvPr id="6" name="Grafik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876" y="603252"/>
            <a:ext cx="1551432" cy="26517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-Dok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N633"/>
  <sheetViews>
    <sheetView tabSelected="1" zoomScaleNormal="100" zoomScaleSheetLayoutView="100" workbookViewId="0">
      <selection activeCell="B4" sqref="B4:D4"/>
    </sheetView>
  </sheetViews>
  <sheetFormatPr baseColWidth="10" defaultColWidth="11.42578125" defaultRowHeight="12.75" x14ac:dyDescent="0.2"/>
  <cols>
    <col min="1" max="1" width="50.7109375" style="1" bestFit="1" customWidth="1"/>
    <col min="2" max="2" width="8.85546875" style="1" bestFit="1" customWidth="1"/>
    <col min="3" max="3" width="48.85546875" style="1" customWidth="1"/>
    <col min="4" max="4" width="15.140625" style="1" customWidth="1"/>
    <col min="5" max="5" width="14.5703125" style="230" bestFit="1" customWidth="1"/>
    <col min="6" max="6" width="31.140625" style="1" bestFit="1" customWidth="1"/>
    <col min="7" max="66" width="11.42578125" style="231"/>
    <col min="67" max="16384" width="11.42578125" style="1"/>
  </cols>
  <sheetData>
    <row r="1" spans="1:8" ht="31.5" x14ac:dyDescent="0.2">
      <c r="A1" s="141"/>
      <c r="B1" s="142"/>
      <c r="C1" s="142"/>
      <c r="D1" s="324" t="s">
        <v>95</v>
      </c>
      <c r="E1" s="324"/>
      <c r="F1" s="325"/>
      <c r="G1" s="239"/>
    </row>
    <row r="2" spans="1:8" ht="31.5" x14ac:dyDescent="0.2">
      <c r="A2" s="144"/>
      <c r="B2" s="143"/>
      <c r="C2" s="143"/>
      <c r="D2" s="143"/>
      <c r="E2" s="143"/>
      <c r="F2" s="145"/>
      <c r="G2" s="239"/>
    </row>
    <row r="3" spans="1:8" ht="14.25" customHeight="1" x14ac:dyDescent="0.2">
      <c r="A3" s="146"/>
      <c r="B3" s="143"/>
      <c r="C3" s="143"/>
      <c r="D3" s="143"/>
      <c r="E3" s="143"/>
      <c r="F3" s="145"/>
      <c r="G3" s="239"/>
    </row>
    <row r="4" spans="1:8" ht="24" customHeight="1" x14ac:dyDescent="0.2">
      <c r="A4" s="147" t="s">
        <v>0</v>
      </c>
      <c r="B4" s="269"/>
      <c r="C4" s="270"/>
      <c r="D4" s="271"/>
      <c r="E4" s="148" t="s">
        <v>1</v>
      </c>
      <c r="F4" s="149"/>
    </row>
    <row r="5" spans="1:8" ht="15" customHeight="1" x14ac:dyDescent="0.2">
      <c r="A5" s="146"/>
      <c r="B5" s="150"/>
      <c r="C5" s="150"/>
      <c r="D5" s="150"/>
      <c r="E5" s="150"/>
      <c r="F5" s="151"/>
    </row>
    <row r="6" spans="1:8" ht="24" customHeight="1" x14ac:dyDescent="0.2">
      <c r="A6" s="152" t="s">
        <v>2</v>
      </c>
      <c r="B6" s="266"/>
      <c r="C6" s="267"/>
      <c r="D6" s="268"/>
      <c r="E6" s="148" t="s">
        <v>3</v>
      </c>
      <c r="F6" s="149"/>
    </row>
    <row r="7" spans="1:8" ht="15" customHeight="1" thickBot="1" x14ac:dyDescent="0.25">
      <c r="A7" s="153"/>
      <c r="B7" s="154"/>
      <c r="C7" s="154"/>
      <c r="D7" s="154"/>
      <c r="E7" s="154"/>
      <c r="F7" s="155"/>
      <c r="G7" s="239"/>
      <c r="H7" s="239"/>
    </row>
    <row r="8" spans="1:8" ht="21.75" thickBot="1" x14ac:dyDescent="0.4">
      <c r="A8" s="277" t="s">
        <v>94</v>
      </c>
      <c r="B8" s="278"/>
      <c r="C8" s="279"/>
      <c r="D8" s="280" t="s">
        <v>4</v>
      </c>
      <c r="E8" s="281"/>
      <c r="F8" s="282"/>
    </row>
    <row r="9" spans="1:8" ht="31.5" x14ac:dyDescent="0.35">
      <c r="A9" s="156"/>
      <c r="B9" s="157"/>
      <c r="C9" s="157"/>
      <c r="D9" s="158" t="s">
        <v>5</v>
      </c>
      <c r="E9" s="159"/>
      <c r="F9" s="160"/>
    </row>
    <row r="10" spans="1:8" ht="14.25" customHeight="1" x14ac:dyDescent="0.2">
      <c r="A10" s="161"/>
      <c r="B10" s="162" t="s">
        <v>6</v>
      </c>
      <c r="C10" s="162" t="s">
        <v>7</v>
      </c>
      <c r="D10" s="162" t="s">
        <v>8</v>
      </c>
      <c r="E10" s="163"/>
      <c r="F10" s="160"/>
    </row>
    <row r="11" spans="1:8" ht="25.5" x14ac:dyDescent="0.25">
      <c r="A11" s="164" t="s">
        <v>9</v>
      </c>
      <c r="B11" s="165">
        <f>Arbeitsprozess!E40</f>
        <v>0</v>
      </c>
      <c r="C11" s="166" t="s">
        <v>10</v>
      </c>
      <c r="D11" s="167"/>
      <c r="E11" s="168" t="str">
        <f>IF(OR(D11="",B11=0),"",B11*D11)</f>
        <v/>
      </c>
      <c r="F11" s="169" t="str">
        <f>IF(AND(B11=0,D11=""),"",IF(AND(D11&gt;=0.2,D11&lt;=0.3),"OK",IF(AND(B11&gt;0,D11=""),"Gewicht fehlt","Fehler beim Gewicht")))</f>
        <v/>
      </c>
    </row>
    <row r="12" spans="1:8" ht="15.75" x14ac:dyDescent="0.25">
      <c r="A12" s="170"/>
      <c r="B12" s="171"/>
      <c r="C12" s="172"/>
      <c r="D12" s="173"/>
      <c r="E12" s="174"/>
      <c r="F12" s="175"/>
    </row>
    <row r="13" spans="1:8" ht="25.5" customHeight="1" x14ac:dyDescent="0.25">
      <c r="A13" s="176" t="s">
        <v>11</v>
      </c>
      <c r="B13" s="177">
        <f>'Dokumentation und Produktion'!E30</f>
        <v>0</v>
      </c>
      <c r="C13" s="178" t="s">
        <v>12</v>
      </c>
      <c r="D13" s="179"/>
      <c r="E13" s="180" t="str">
        <f>IF(OR(D13="",B13=0),"",B13*D13)</f>
        <v/>
      </c>
      <c r="F13" s="181" t="str">
        <f>IF(AND(B13=0,D13=""),"",IF(AND(D13&lt;=0.6,D13&gt;=0.2),"OK",IF(AND(B13&gt;0, D13=""),"Gewicht fehlt","Fehler beim Gewicht")))</f>
        <v/>
      </c>
    </row>
    <row r="14" spans="1:8" ht="25.5" x14ac:dyDescent="0.25">
      <c r="A14" s="176" t="s">
        <v>13</v>
      </c>
      <c r="B14" s="177">
        <f>'Dokumentation und Produktion'!E51</f>
        <v>0</v>
      </c>
      <c r="C14" s="178" t="s">
        <v>14</v>
      </c>
      <c r="D14" s="179"/>
      <c r="E14" s="180" t="str">
        <f>IF(OR(B14=0,D14=""),"",B14*D14)</f>
        <v/>
      </c>
      <c r="F14" s="181" t="str">
        <f>IF(AND(B14=0,D14=""),"",IF(AND(D14&lt;=0.4,D14&gt;0),"OK",IF(AND(B14&gt;0,D14=""),"Gewicht fehlt","Fehler beim Gewicht")))</f>
        <v/>
      </c>
    </row>
    <row r="15" spans="1:8" ht="26.25" customHeight="1" x14ac:dyDescent="0.25">
      <c r="A15" s="182" t="s">
        <v>15</v>
      </c>
      <c r="B15" s="183" t="str">
        <f>IF(OR(ISBLANK(B13),ISBLANK(D13)),"",(B13*D13+B14*D14)/(D13+D14))</f>
        <v/>
      </c>
      <c r="C15" s="178" t="s">
        <v>16</v>
      </c>
      <c r="D15" s="184"/>
      <c r="E15" s="180"/>
      <c r="F15" s="181" t="str">
        <f>IF(AND(B15=0,D15=""),"",IF(AND(D15&lt;=0.6,D15&gt;=0.4),"OK",IF(AND(B15&gt;0,D15=""),"Gewicht fehlt","Fehler beim Gewicht")))</f>
        <v>Gewicht fehlt</v>
      </c>
    </row>
    <row r="16" spans="1:8" ht="17.25" customHeight="1" x14ac:dyDescent="0.25">
      <c r="A16" s="185"/>
      <c r="B16" s="186"/>
      <c r="C16" s="187"/>
      <c r="D16" s="188"/>
      <c r="E16" s="189"/>
      <c r="F16" s="190"/>
    </row>
    <row r="17" spans="1:6" ht="25.5" x14ac:dyDescent="0.25">
      <c r="A17" s="191" t="s">
        <v>17</v>
      </c>
      <c r="B17" s="192">
        <f>Präsentation!E28</f>
        <v>0</v>
      </c>
      <c r="C17" s="193" t="s">
        <v>18</v>
      </c>
      <c r="D17" s="194"/>
      <c r="E17" s="195" t="str">
        <f>IF(OR(D17="",B17=0),"",B17*D17)</f>
        <v/>
      </c>
      <c r="F17" s="196" t="str">
        <f>IF(AND(B17=0,D17=""),"",IF(AND(D17&lt;=0.22,D17&gt;=0.12),"OK",IF(AND(B17&gt;0,D17=""),"Gewicht fehlt","Fehler beim Gewicht")))</f>
        <v/>
      </c>
    </row>
    <row r="18" spans="1:6" ht="25.5" customHeight="1" x14ac:dyDescent="0.25">
      <c r="A18" s="191" t="s">
        <v>19</v>
      </c>
      <c r="B18" s="192">
        <f>Präsentation!E41</f>
        <v>0</v>
      </c>
      <c r="C18" s="193" t="s">
        <v>20</v>
      </c>
      <c r="D18" s="194"/>
      <c r="E18" s="195" t="str">
        <f>IF(OR(D18="",B18=0),"",B18*D18)</f>
        <v/>
      </c>
      <c r="F18" s="196" t="str">
        <f>IF(AND(B18=0,D18=""),"",IF(AND(D18&lt;=0.12,D18&gt;=0.08),"OK",IF(AND(B18&gt;0,D18=""),"Gewicht fehlt","Fehler beim Gewicht")))</f>
        <v/>
      </c>
    </row>
    <row r="19" spans="1:6" ht="26.25" customHeight="1" x14ac:dyDescent="0.25">
      <c r="A19" s="197" t="s">
        <v>21</v>
      </c>
      <c r="B19" s="198" t="str">
        <f>IF(OR(B17=0,B18=0,D17=0),"",(B17*D17+B18*D18)/(D17+D18))</f>
        <v/>
      </c>
      <c r="C19" s="199" t="s">
        <v>22</v>
      </c>
      <c r="D19" s="200" t="str">
        <f>IF(SUM(D18,D17,D14,D13,D11)=0,"",SUM(D11,D13,D14,D17,D18))</f>
        <v/>
      </c>
      <c r="E19" s="201"/>
      <c r="F19" s="202" t="str">
        <f>IF(AND(D18&gt;0,D14&gt;0,B14=0,B18&gt;0),"Fehlende Note Produktion","")</f>
        <v/>
      </c>
    </row>
    <row r="20" spans="1:6" ht="13.5" thickBot="1" x14ac:dyDescent="0.25">
      <c r="A20" s="161"/>
      <c r="B20" s="203"/>
      <c r="C20" s="204"/>
      <c r="D20" s="205"/>
      <c r="E20" s="206"/>
      <c r="F20" s="207"/>
    </row>
    <row r="21" spans="1:6" ht="26.25" customHeight="1" thickBot="1" x14ac:dyDescent="0.35">
      <c r="A21" s="161"/>
      <c r="B21" s="272" t="str">
        <f>IF(E21="","","Gesamtnote MATA ungerundet")</f>
        <v/>
      </c>
      <c r="C21" s="273"/>
      <c r="D21" s="274"/>
      <c r="E21" s="208" t="str">
        <f>IF(AND(D14&gt;0,B14=0),"",IF(AND(SUM(D11,D13,D14,D17,D18)=1,F11="OK",F13="OK",OR(F14="OK",F14=""),F17="OK",F18="OK",B11&gt;0,B13&gt;0,B17&gt;0,B18&gt;0),SUM(E11,E13,E14,E17,E18),""))</f>
        <v/>
      </c>
      <c r="F21" s="160"/>
    </row>
    <row r="22" spans="1:6" ht="32.25" customHeight="1" thickBot="1" x14ac:dyDescent="0.4">
      <c r="A22" s="161"/>
      <c r="B22" s="283" t="str">
        <f>IF(E22="","","Gesamtnote MATA gerundet")</f>
        <v/>
      </c>
      <c r="C22" s="284"/>
      <c r="D22" s="285"/>
      <c r="E22" s="209" t="str">
        <f>IF(E21="","",ROUND(2*E21,0)/2)</f>
        <v/>
      </c>
      <c r="F22" s="207"/>
    </row>
    <row r="23" spans="1:6" ht="35.25" customHeight="1" x14ac:dyDescent="0.2">
      <c r="A23" s="276" t="s">
        <v>23</v>
      </c>
      <c r="B23" s="275" t="str">
        <f>IF(OR(ISBLANK(D11),ISBLANK(D13),ISBLANK(D17)),"",IF(D19=0.08,"",IF(OR(D19&lt;&gt;1,F11="Fehler beim Gewicht",F14="Fehler beim Gewicht",F17="Fehler beim Gewicht"),"Die Summe der Gewichte ist ungleich 100% oder Gewichte entsprechen nicht den Vorgaben!","")))</f>
        <v/>
      </c>
      <c r="C23" s="275"/>
      <c r="D23" s="275"/>
      <c r="E23" s="275"/>
      <c r="F23" s="207"/>
    </row>
    <row r="24" spans="1:6" ht="35.25" customHeight="1" x14ac:dyDescent="0.2">
      <c r="A24" s="276"/>
      <c r="B24" s="275"/>
      <c r="C24" s="275"/>
      <c r="D24" s="275"/>
      <c r="E24" s="275"/>
      <c r="F24" s="207"/>
    </row>
    <row r="25" spans="1:6" ht="13.5" thickBot="1" x14ac:dyDescent="0.25">
      <c r="A25" s="210"/>
      <c r="B25" s="211"/>
      <c r="C25" s="211"/>
      <c r="D25" s="211"/>
      <c r="E25" s="212"/>
      <c r="F25" s="213"/>
    </row>
    <row r="26" spans="1:6" x14ac:dyDescent="0.2">
      <c r="A26" s="214"/>
      <c r="B26" s="215"/>
      <c r="C26" s="215"/>
      <c r="D26" s="215"/>
      <c r="E26" s="216"/>
      <c r="F26" s="217"/>
    </row>
    <row r="27" spans="1:6" ht="15" x14ac:dyDescent="0.25">
      <c r="A27" s="218" t="s">
        <v>24</v>
      </c>
      <c r="B27" s="219" t="s">
        <v>25</v>
      </c>
      <c r="C27" s="220"/>
      <c r="D27" s="221"/>
      <c r="E27" s="222"/>
      <c r="F27" s="223"/>
    </row>
    <row r="28" spans="1:6" ht="15" x14ac:dyDescent="0.25">
      <c r="A28" s="224"/>
      <c r="B28" s="219"/>
      <c r="C28" s="219"/>
      <c r="D28" s="221"/>
      <c r="E28" s="222"/>
      <c r="F28" s="223"/>
    </row>
    <row r="29" spans="1:6" ht="15" x14ac:dyDescent="0.25">
      <c r="A29" s="224"/>
      <c r="B29" s="219"/>
      <c r="C29" s="219"/>
      <c r="D29" s="221"/>
      <c r="E29" s="222"/>
      <c r="F29" s="223"/>
    </row>
    <row r="30" spans="1:6" ht="15" x14ac:dyDescent="0.2">
      <c r="A30" s="218" t="s">
        <v>26</v>
      </c>
      <c r="B30" s="264"/>
      <c r="C30" s="264"/>
      <c r="D30" s="219" t="s">
        <v>27</v>
      </c>
      <c r="E30" s="264"/>
      <c r="F30" s="265"/>
    </row>
    <row r="31" spans="1:6" ht="15" x14ac:dyDescent="0.25">
      <c r="A31" s="224"/>
      <c r="B31" s="219"/>
      <c r="C31" s="219"/>
      <c r="D31" s="221"/>
      <c r="E31" s="222"/>
      <c r="F31" s="223"/>
    </row>
    <row r="32" spans="1:6" ht="15.75" thickBot="1" x14ac:dyDescent="0.3">
      <c r="A32" s="225" t="s">
        <v>28</v>
      </c>
      <c r="B32" s="226"/>
      <c r="C32" s="226"/>
      <c r="D32" s="227"/>
      <c r="E32" s="228"/>
      <c r="F32" s="229"/>
    </row>
    <row r="33" spans="5:5" s="231" customFormat="1" x14ac:dyDescent="0.2">
      <c r="E33" s="251"/>
    </row>
    <row r="34" spans="5:5" s="231" customFormat="1" x14ac:dyDescent="0.2">
      <c r="E34" s="251"/>
    </row>
    <row r="35" spans="5:5" s="231" customFormat="1" x14ac:dyDescent="0.2">
      <c r="E35" s="251"/>
    </row>
    <row r="36" spans="5:5" s="231" customFormat="1" x14ac:dyDescent="0.2">
      <c r="E36" s="251"/>
    </row>
    <row r="37" spans="5:5" s="231" customFormat="1" x14ac:dyDescent="0.2">
      <c r="E37" s="251"/>
    </row>
    <row r="38" spans="5:5" s="231" customFormat="1" x14ac:dyDescent="0.2">
      <c r="E38" s="251"/>
    </row>
    <row r="39" spans="5:5" s="231" customFormat="1" x14ac:dyDescent="0.2">
      <c r="E39" s="251"/>
    </row>
    <row r="40" spans="5:5" s="231" customFormat="1" x14ac:dyDescent="0.2">
      <c r="E40" s="251"/>
    </row>
    <row r="41" spans="5:5" s="231" customFormat="1" x14ac:dyDescent="0.2">
      <c r="E41" s="251"/>
    </row>
    <row r="42" spans="5:5" s="231" customFormat="1" x14ac:dyDescent="0.2">
      <c r="E42" s="251"/>
    </row>
    <row r="43" spans="5:5" s="231" customFormat="1" x14ac:dyDescent="0.2">
      <c r="E43" s="251"/>
    </row>
    <row r="44" spans="5:5" s="231" customFormat="1" x14ac:dyDescent="0.2">
      <c r="E44" s="251"/>
    </row>
    <row r="45" spans="5:5" s="231" customFormat="1" x14ac:dyDescent="0.2">
      <c r="E45" s="251"/>
    </row>
    <row r="46" spans="5:5" s="231" customFormat="1" x14ac:dyDescent="0.2">
      <c r="E46" s="251"/>
    </row>
    <row r="47" spans="5:5" s="231" customFormat="1" x14ac:dyDescent="0.2">
      <c r="E47" s="251"/>
    </row>
    <row r="48" spans="5:5" s="231" customFormat="1" x14ac:dyDescent="0.2">
      <c r="E48" s="251"/>
    </row>
    <row r="49" spans="5:5" s="231" customFormat="1" x14ac:dyDescent="0.2">
      <c r="E49" s="251"/>
    </row>
    <row r="50" spans="5:5" s="231" customFormat="1" x14ac:dyDescent="0.2">
      <c r="E50" s="251"/>
    </row>
    <row r="51" spans="5:5" s="231" customFormat="1" x14ac:dyDescent="0.2">
      <c r="E51" s="251"/>
    </row>
    <row r="52" spans="5:5" s="231" customFormat="1" x14ac:dyDescent="0.2">
      <c r="E52" s="251"/>
    </row>
    <row r="53" spans="5:5" s="231" customFormat="1" x14ac:dyDescent="0.2">
      <c r="E53" s="251"/>
    </row>
    <row r="54" spans="5:5" s="231" customFormat="1" x14ac:dyDescent="0.2">
      <c r="E54" s="251"/>
    </row>
    <row r="55" spans="5:5" s="231" customFormat="1" x14ac:dyDescent="0.2">
      <c r="E55" s="251"/>
    </row>
    <row r="56" spans="5:5" s="231" customFormat="1" x14ac:dyDescent="0.2">
      <c r="E56" s="251"/>
    </row>
    <row r="57" spans="5:5" s="231" customFormat="1" x14ac:dyDescent="0.2">
      <c r="E57" s="251"/>
    </row>
    <row r="58" spans="5:5" s="231" customFormat="1" x14ac:dyDescent="0.2">
      <c r="E58" s="251"/>
    </row>
    <row r="59" spans="5:5" s="231" customFormat="1" x14ac:dyDescent="0.2">
      <c r="E59" s="251"/>
    </row>
    <row r="60" spans="5:5" s="231" customFormat="1" x14ac:dyDescent="0.2">
      <c r="E60" s="251"/>
    </row>
    <row r="61" spans="5:5" s="231" customFormat="1" x14ac:dyDescent="0.2">
      <c r="E61" s="251"/>
    </row>
    <row r="62" spans="5:5" s="231" customFormat="1" x14ac:dyDescent="0.2">
      <c r="E62" s="251"/>
    </row>
    <row r="63" spans="5:5" s="231" customFormat="1" x14ac:dyDescent="0.2">
      <c r="E63" s="251"/>
    </row>
    <row r="64" spans="5:5" s="231" customFormat="1" x14ac:dyDescent="0.2">
      <c r="E64" s="251"/>
    </row>
    <row r="65" spans="5:5" s="231" customFormat="1" x14ac:dyDescent="0.2">
      <c r="E65" s="251"/>
    </row>
    <row r="66" spans="5:5" s="231" customFormat="1" x14ac:dyDescent="0.2">
      <c r="E66" s="251"/>
    </row>
    <row r="67" spans="5:5" s="231" customFormat="1" x14ac:dyDescent="0.2">
      <c r="E67" s="251"/>
    </row>
    <row r="68" spans="5:5" s="231" customFormat="1" x14ac:dyDescent="0.2">
      <c r="E68" s="251"/>
    </row>
    <row r="69" spans="5:5" s="231" customFormat="1" x14ac:dyDescent="0.2">
      <c r="E69" s="251"/>
    </row>
    <row r="70" spans="5:5" s="231" customFormat="1" x14ac:dyDescent="0.2">
      <c r="E70" s="251"/>
    </row>
    <row r="71" spans="5:5" s="231" customFormat="1" x14ac:dyDescent="0.2">
      <c r="E71" s="251"/>
    </row>
    <row r="72" spans="5:5" s="231" customFormat="1" x14ac:dyDescent="0.2">
      <c r="E72" s="251"/>
    </row>
    <row r="73" spans="5:5" s="231" customFormat="1" x14ac:dyDescent="0.2">
      <c r="E73" s="251"/>
    </row>
    <row r="74" spans="5:5" s="231" customFormat="1" x14ac:dyDescent="0.2">
      <c r="E74" s="251"/>
    </row>
    <row r="75" spans="5:5" s="231" customFormat="1" x14ac:dyDescent="0.2">
      <c r="E75" s="251"/>
    </row>
    <row r="76" spans="5:5" s="231" customFormat="1" x14ac:dyDescent="0.2">
      <c r="E76" s="251"/>
    </row>
    <row r="77" spans="5:5" s="231" customFormat="1" x14ac:dyDescent="0.2">
      <c r="E77" s="251"/>
    </row>
    <row r="78" spans="5:5" s="231" customFormat="1" x14ac:dyDescent="0.2">
      <c r="E78" s="251"/>
    </row>
    <row r="79" spans="5:5" s="231" customFormat="1" x14ac:dyDescent="0.2">
      <c r="E79" s="251"/>
    </row>
    <row r="80" spans="5:5" s="231" customFormat="1" x14ac:dyDescent="0.2">
      <c r="E80" s="251"/>
    </row>
    <row r="81" spans="5:5" s="231" customFormat="1" x14ac:dyDescent="0.2">
      <c r="E81" s="251"/>
    </row>
    <row r="82" spans="5:5" s="231" customFormat="1" x14ac:dyDescent="0.2">
      <c r="E82" s="251"/>
    </row>
    <row r="83" spans="5:5" s="231" customFormat="1" x14ac:dyDescent="0.2">
      <c r="E83" s="251"/>
    </row>
    <row r="84" spans="5:5" s="231" customFormat="1" x14ac:dyDescent="0.2">
      <c r="E84" s="251"/>
    </row>
    <row r="85" spans="5:5" s="231" customFormat="1" x14ac:dyDescent="0.2">
      <c r="E85" s="251"/>
    </row>
    <row r="86" spans="5:5" s="231" customFormat="1" x14ac:dyDescent="0.2">
      <c r="E86" s="251"/>
    </row>
    <row r="87" spans="5:5" s="231" customFormat="1" x14ac:dyDescent="0.2">
      <c r="E87" s="251"/>
    </row>
    <row r="88" spans="5:5" s="231" customFormat="1" x14ac:dyDescent="0.2">
      <c r="E88" s="251"/>
    </row>
    <row r="89" spans="5:5" s="231" customFormat="1" x14ac:dyDescent="0.2">
      <c r="E89" s="251"/>
    </row>
    <row r="90" spans="5:5" s="231" customFormat="1" x14ac:dyDescent="0.2">
      <c r="E90" s="251"/>
    </row>
    <row r="91" spans="5:5" s="231" customFormat="1" x14ac:dyDescent="0.2">
      <c r="E91" s="251"/>
    </row>
    <row r="92" spans="5:5" s="231" customFormat="1" x14ac:dyDescent="0.2">
      <c r="E92" s="251"/>
    </row>
    <row r="93" spans="5:5" s="231" customFormat="1" x14ac:dyDescent="0.2">
      <c r="E93" s="251"/>
    </row>
    <row r="94" spans="5:5" s="231" customFormat="1" x14ac:dyDescent="0.2">
      <c r="E94" s="251"/>
    </row>
    <row r="95" spans="5:5" s="231" customFormat="1" x14ac:dyDescent="0.2">
      <c r="E95" s="251"/>
    </row>
    <row r="96" spans="5:5" s="231" customFormat="1" x14ac:dyDescent="0.2">
      <c r="E96" s="251"/>
    </row>
    <row r="97" spans="5:5" s="231" customFormat="1" x14ac:dyDescent="0.2">
      <c r="E97" s="251"/>
    </row>
    <row r="98" spans="5:5" s="231" customFormat="1" x14ac:dyDescent="0.2">
      <c r="E98" s="251"/>
    </row>
    <row r="99" spans="5:5" s="231" customFormat="1" x14ac:dyDescent="0.2">
      <c r="E99" s="251"/>
    </row>
    <row r="100" spans="5:5" s="231" customFormat="1" x14ac:dyDescent="0.2">
      <c r="E100" s="251"/>
    </row>
    <row r="101" spans="5:5" s="231" customFormat="1" x14ac:dyDescent="0.2">
      <c r="E101" s="251"/>
    </row>
    <row r="102" spans="5:5" s="231" customFormat="1" x14ac:dyDescent="0.2">
      <c r="E102" s="251"/>
    </row>
    <row r="103" spans="5:5" s="231" customFormat="1" x14ac:dyDescent="0.2">
      <c r="E103" s="251"/>
    </row>
    <row r="104" spans="5:5" s="231" customFormat="1" x14ac:dyDescent="0.2">
      <c r="E104" s="251"/>
    </row>
    <row r="105" spans="5:5" s="231" customFormat="1" x14ac:dyDescent="0.2">
      <c r="E105" s="251"/>
    </row>
    <row r="106" spans="5:5" s="231" customFormat="1" x14ac:dyDescent="0.2">
      <c r="E106" s="251"/>
    </row>
    <row r="107" spans="5:5" s="231" customFormat="1" x14ac:dyDescent="0.2">
      <c r="E107" s="251"/>
    </row>
    <row r="108" spans="5:5" s="231" customFormat="1" x14ac:dyDescent="0.2">
      <c r="E108" s="251"/>
    </row>
    <row r="109" spans="5:5" s="231" customFormat="1" x14ac:dyDescent="0.2">
      <c r="E109" s="251"/>
    </row>
    <row r="110" spans="5:5" s="231" customFormat="1" x14ac:dyDescent="0.2">
      <c r="E110" s="251"/>
    </row>
    <row r="111" spans="5:5" s="231" customFormat="1" x14ac:dyDescent="0.2">
      <c r="E111" s="251"/>
    </row>
    <row r="112" spans="5:5" s="231" customFormat="1" x14ac:dyDescent="0.2">
      <c r="E112" s="251"/>
    </row>
    <row r="113" spans="5:5" s="231" customFormat="1" x14ac:dyDescent="0.2">
      <c r="E113" s="251"/>
    </row>
    <row r="114" spans="5:5" s="231" customFormat="1" x14ac:dyDescent="0.2">
      <c r="E114" s="251"/>
    </row>
    <row r="115" spans="5:5" s="231" customFormat="1" x14ac:dyDescent="0.2">
      <c r="E115" s="251"/>
    </row>
    <row r="116" spans="5:5" s="231" customFormat="1" x14ac:dyDescent="0.2">
      <c r="E116" s="251"/>
    </row>
    <row r="117" spans="5:5" s="231" customFormat="1" x14ac:dyDescent="0.2">
      <c r="E117" s="251"/>
    </row>
    <row r="118" spans="5:5" s="231" customFormat="1" x14ac:dyDescent="0.2">
      <c r="E118" s="251"/>
    </row>
    <row r="119" spans="5:5" s="231" customFormat="1" x14ac:dyDescent="0.2">
      <c r="E119" s="251"/>
    </row>
    <row r="120" spans="5:5" s="231" customFormat="1" x14ac:dyDescent="0.2">
      <c r="E120" s="251"/>
    </row>
    <row r="121" spans="5:5" s="231" customFormat="1" x14ac:dyDescent="0.2">
      <c r="E121" s="251"/>
    </row>
    <row r="122" spans="5:5" s="231" customFormat="1" x14ac:dyDescent="0.2">
      <c r="E122" s="251"/>
    </row>
    <row r="123" spans="5:5" s="231" customFormat="1" x14ac:dyDescent="0.2">
      <c r="E123" s="251"/>
    </row>
    <row r="124" spans="5:5" s="231" customFormat="1" x14ac:dyDescent="0.2">
      <c r="E124" s="251"/>
    </row>
    <row r="125" spans="5:5" s="231" customFormat="1" x14ac:dyDescent="0.2">
      <c r="E125" s="251"/>
    </row>
    <row r="126" spans="5:5" s="231" customFormat="1" x14ac:dyDescent="0.2">
      <c r="E126" s="251"/>
    </row>
    <row r="127" spans="5:5" s="231" customFormat="1" x14ac:dyDescent="0.2">
      <c r="E127" s="251"/>
    </row>
    <row r="128" spans="5:5" s="231" customFormat="1" x14ac:dyDescent="0.2">
      <c r="E128" s="251"/>
    </row>
    <row r="129" spans="5:5" s="231" customFormat="1" x14ac:dyDescent="0.2">
      <c r="E129" s="251"/>
    </row>
    <row r="130" spans="5:5" s="231" customFormat="1" x14ac:dyDescent="0.2">
      <c r="E130" s="251"/>
    </row>
    <row r="131" spans="5:5" s="231" customFormat="1" x14ac:dyDescent="0.2">
      <c r="E131" s="251"/>
    </row>
    <row r="132" spans="5:5" s="231" customFormat="1" x14ac:dyDescent="0.2">
      <c r="E132" s="251"/>
    </row>
    <row r="133" spans="5:5" s="231" customFormat="1" x14ac:dyDescent="0.2">
      <c r="E133" s="251"/>
    </row>
    <row r="134" spans="5:5" s="231" customFormat="1" x14ac:dyDescent="0.2">
      <c r="E134" s="251"/>
    </row>
    <row r="135" spans="5:5" s="231" customFormat="1" x14ac:dyDescent="0.2">
      <c r="E135" s="251"/>
    </row>
    <row r="136" spans="5:5" s="231" customFormat="1" x14ac:dyDescent="0.2">
      <c r="E136" s="251"/>
    </row>
    <row r="137" spans="5:5" s="231" customFormat="1" x14ac:dyDescent="0.2">
      <c r="E137" s="251"/>
    </row>
    <row r="138" spans="5:5" s="231" customFormat="1" x14ac:dyDescent="0.2">
      <c r="E138" s="251"/>
    </row>
    <row r="139" spans="5:5" s="231" customFormat="1" x14ac:dyDescent="0.2">
      <c r="E139" s="251"/>
    </row>
    <row r="140" spans="5:5" s="231" customFormat="1" x14ac:dyDescent="0.2">
      <c r="E140" s="251"/>
    </row>
    <row r="141" spans="5:5" s="231" customFormat="1" x14ac:dyDescent="0.2">
      <c r="E141" s="251"/>
    </row>
    <row r="142" spans="5:5" s="231" customFormat="1" x14ac:dyDescent="0.2">
      <c r="E142" s="251"/>
    </row>
    <row r="143" spans="5:5" s="231" customFormat="1" x14ac:dyDescent="0.2">
      <c r="E143" s="251"/>
    </row>
    <row r="144" spans="5:5" s="231" customFormat="1" x14ac:dyDescent="0.2">
      <c r="E144" s="251"/>
    </row>
    <row r="145" spans="5:5" s="231" customFormat="1" x14ac:dyDescent="0.2">
      <c r="E145" s="251"/>
    </row>
    <row r="146" spans="5:5" s="231" customFormat="1" x14ac:dyDescent="0.2">
      <c r="E146" s="251"/>
    </row>
    <row r="147" spans="5:5" s="231" customFormat="1" x14ac:dyDescent="0.2">
      <c r="E147" s="251"/>
    </row>
    <row r="148" spans="5:5" s="231" customFormat="1" x14ac:dyDescent="0.2">
      <c r="E148" s="251"/>
    </row>
    <row r="149" spans="5:5" s="231" customFormat="1" x14ac:dyDescent="0.2">
      <c r="E149" s="251"/>
    </row>
    <row r="150" spans="5:5" s="231" customFormat="1" x14ac:dyDescent="0.2">
      <c r="E150" s="251"/>
    </row>
    <row r="151" spans="5:5" s="231" customFormat="1" x14ac:dyDescent="0.2">
      <c r="E151" s="251"/>
    </row>
    <row r="152" spans="5:5" s="231" customFormat="1" x14ac:dyDescent="0.2">
      <c r="E152" s="251"/>
    </row>
    <row r="153" spans="5:5" s="231" customFormat="1" x14ac:dyDescent="0.2">
      <c r="E153" s="251"/>
    </row>
    <row r="154" spans="5:5" s="231" customFormat="1" x14ac:dyDescent="0.2">
      <c r="E154" s="251"/>
    </row>
    <row r="155" spans="5:5" s="231" customFormat="1" x14ac:dyDescent="0.2">
      <c r="E155" s="251"/>
    </row>
    <row r="156" spans="5:5" s="231" customFormat="1" x14ac:dyDescent="0.2">
      <c r="E156" s="251"/>
    </row>
    <row r="157" spans="5:5" s="231" customFormat="1" x14ac:dyDescent="0.2">
      <c r="E157" s="251"/>
    </row>
    <row r="158" spans="5:5" s="231" customFormat="1" x14ac:dyDescent="0.2">
      <c r="E158" s="251"/>
    </row>
    <row r="159" spans="5:5" s="231" customFormat="1" x14ac:dyDescent="0.2">
      <c r="E159" s="251"/>
    </row>
    <row r="160" spans="5:5" s="231" customFormat="1" x14ac:dyDescent="0.2">
      <c r="E160" s="251"/>
    </row>
    <row r="161" spans="5:5" s="231" customFormat="1" x14ac:dyDescent="0.2">
      <c r="E161" s="251"/>
    </row>
    <row r="162" spans="5:5" s="231" customFormat="1" x14ac:dyDescent="0.2">
      <c r="E162" s="251"/>
    </row>
    <row r="163" spans="5:5" s="231" customFormat="1" x14ac:dyDescent="0.2">
      <c r="E163" s="251"/>
    </row>
    <row r="164" spans="5:5" s="231" customFormat="1" x14ac:dyDescent="0.2">
      <c r="E164" s="251"/>
    </row>
    <row r="165" spans="5:5" s="231" customFormat="1" x14ac:dyDescent="0.2">
      <c r="E165" s="251"/>
    </row>
    <row r="166" spans="5:5" s="231" customFormat="1" x14ac:dyDescent="0.2">
      <c r="E166" s="251"/>
    </row>
    <row r="167" spans="5:5" s="231" customFormat="1" x14ac:dyDescent="0.2">
      <c r="E167" s="251"/>
    </row>
    <row r="168" spans="5:5" s="231" customFormat="1" x14ac:dyDescent="0.2">
      <c r="E168" s="251"/>
    </row>
    <row r="169" spans="5:5" s="231" customFormat="1" x14ac:dyDescent="0.2">
      <c r="E169" s="251"/>
    </row>
    <row r="170" spans="5:5" s="231" customFormat="1" x14ac:dyDescent="0.2">
      <c r="E170" s="251"/>
    </row>
    <row r="171" spans="5:5" s="231" customFormat="1" x14ac:dyDescent="0.2">
      <c r="E171" s="251"/>
    </row>
    <row r="172" spans="5:5" s="231" customFormat="1" x14ac:dyDescent="0.2">
      <c r="E172" s="251"/>
    </row>
    <row r="173" spans="5:5" s="231" customFormat="1" x14ac:dyDescent="0.2">
      <c r="E173" s="251"/>
    </row>
    <row r="174" spans="5:5" s="231" customFormat="1" x14ac:dyDescent="0.2">
      <c r="E174" s="251"/>
    </row>
    <row r="175" spans="5:5" s="231" customFormat="1" x14ac:dyDescent="0.2">
      <c r="E175" s="251"/>
    </row>
    <row r="176" spans="5:5" s="231" customFormat="1" x14ac:dyDescent="0.2">
      <c r="E176" s="251"/>
    </row>
    <row r="177" spans="5:5" s="231" customFormat="1" x14ac:dyDescent="0.2">
      <c r="E177" s="251"/>
    </row>
    <row r="178" spans="5:5" s="231" customFormat="1" x14ac:dyDescent="0.2">
      <c r="E178" s="251"/>
    </row>
    <row r="179" spans="5:5" s="231" customFormat="1" x14ac:dyDescent="0.2">
      <c r="E179" s="251"/>
    </row>
    <row r="180" spans="5:5" s="231" customFormat="1" x14ac:dyDescent="0.2">
      <c r="E180" s="251"/>
    </row>
    <row r="181" spans="5:5" s="231" customFormat="1" x14ac:dyDescent="0.2">
      <c r="E181" s="251"/>
    </row>
    <row r="182" spans="5:5" s="231" customFormat="1" x14ac:dyDescent="0.2">
      <c r="E182" s="251"/>
    </row>
    <row r="183" spans="5:5" s="231" customFormat="1" x14ac:dyDescent="0.2">
      <c r="E183" s="251"/>
    </row>
    <row r="184" spans="5:5" s="231" customFormat="1" x14ac:dyDescent="0.2">
      <c r="E184" s="251"/>
    </row>
    <row r="185" spans="5:5" s="231" customFormat="1" x14ac:dyDescent="0.2">
      <c r="E185" s="251"/>
    </row>
    <row r="186" spans="5:5" s="231" customFormat="1" x14ac:dyDescent="0.2">
      <c r="E186" s="251"/>
    </row>
    <row r="187" spans="5:5" s="231" customFormat="1" x14ac:dyDescent="0.2">
      <c r="E187" s="251"/>
    </row>
    <row r="188" spans="5:5" s="231" customFormat="1" x14ac:dyDescent="0.2">
      <c r="E188" s="251"/>
    </row>
    <row r="189" spans="5:5" s="231" customFormat="1" x14ac:dyDescent="0.2">
      <c r="E189" s="251"/>
    </row>
    <row r="190" spans="5:5" s="231" customFormat="1" x14ac:dyDescent="0.2">
      <c r="E190" s="251"/>
    </row>
    <row r="191" spans="5:5" s="231" customFormat="1" x14ac:dyDescent="0.2">
      <c r="E191" s="251"/>
    </row>
    <row r="192" spans="5:5" s="231" customFormat="1" x14ac:dyDescent="0.2">
      <c r="E192" s="251"/>
    </row>
    <row r="193" spans="5:5" s="231" customFormat="1" x14ac:dyDescent="0.2">
      <c r="E193" s="251"/>
    </row>
    <row r="194" spans="5:5" s="231" customFormat="1" x14ac:dyDescent="0.2">
      <c r="E194" s="251"/>
    </row>
    <row r="195" spans="5:5" s="231" customFormat="1" x14ac:dyDescent="0.2">
      <c r="E195" s="251"/>
    </row>
    <row r="196" spans="5:5" s="231" customFormat="1" x14ac:dyDescent="0.2">
      <c r="E196" s="251"/>
    </row>
    <row r="197" spans="5:5" s="231" customFormat="1" x14ac:dyDescent="0.2">
      <c r="E197" s="251"/>
    </row>
    <row r="198" spans="5:5" s="231" customFormat="1" x14ac:dyDescent="0.2">
      <c r="E198" s="251"/>
    </row>
    <row r="199" spans="5:5" s="231" customFormat="1" x14ac:dyDescent="0.2">
      <c r="E199" s="251"/>
    </row>
    <row r="200" spans="5:5" s="231" customFormat="1" x14ac:dyDescent="0.2">
      <c r="E200" s="251"/>
    </row>
    <row r="201" spans="5:5" s="231" customFormat="1" x14ac:dyDescent="0.2">
      <c r="E201" s="251"/>
    </row>
    <row r="202" spans="5:5" s="231" customFormat="1" x14ac:dyDescent="0.2">
      <c r="E202" s="251"/>
    </row>
    <row r="203" spans="5:5" s="231" customFormat="1" x14ac:dyDescent="0.2">
      <c r="E203" s="251"/>
    </row>
    <row r="204" spans="5:5" s="231" customFormat="1" x14ac:dyDescent="0.2">
      <c r="E204" s="251"/>
    </row>
    <row r="205" spans="5:5" s="231" customFormat="1" x14ac:dyDescent="0.2">
      <c r="E205" s="251"/>
    </row>
    <row r="206" spans="5:5" s="231" customFormat="1" x14ac:dyDescent="0.2">
      <c r="E206" s="251"/>
    </row>
    <row r="207" spans="5:5" s="231" customFormat="1" x14ac:dyDescent="0.2">
      <c r="E207" s="251"/>
    </row>
    <row r="208" spans="5:5" s="231" customFormat="1" x14ac:dyDescent="0.2">
      <c r="E208" s="251"/>
    </row>
    <row r="209" spans="5:5" s="231" customFormat="1" x14ac:dyDescent="0.2">
      <c r="E209" s="251"/>
    </row>
    <row r="210" spans="5:5" s="231" customFormat="1" x14ac:dyDescent="0.2">
      <c r="E210" s="251"/>
    </row>
    <row r="211" spans="5:5" s="231" customFormat="1" x14ac:dyDescent="0.2">
      <c r="E211" s="251"/>
    </row>
    <row r="212" spans="5:5" s="231" customFormat="1" x14ac:dyDescent="0.2">
      <c r="E212" s="251"/>
    </row>
    <row r="213" spans="5:5" s="231" customFormat="1" x14ac:dyDescent="0.2">
      <c r="E213" s="251"/>
    </row>
    <row r="214" spans="5:5" s="231" customFormat="1" x14ac:dyDescent="0.2">
      <c r="E214" s="251"/>
    </row>
    <row r="215" spans="5:5" s="231" customFormat="1" x14ac:dyDescent="0.2">
      <c r="E215" s="251"/>
    </row>
    <row r="216" spans="5:5" s="231" customFormat="1" x14ac:dyDescent="0.2">
      <c r="E216" s="251"/>
    </row>
    <row r="217" spans="5:5" s="231" customFormat="1" x14ac:dyDescent="0.2">
      <c r="E217" s="251"/>
    </row>
    <row r="218" spans="5:5" s="231" customFormat="1" x14ac:dyDescent="0.2">
      <c r="E218" s="251"/>
    </row>
    <row r="219" spans="5:5" s="231" customFormat="1" x14ac:dyDescent="0.2">
      <c r="E219" s="251"/>
    </row>
    <row r="220" spans="5:5" s="231" customFormat="1" x14ac:dyDescent="0.2">
      <c r="E220" s="251"/>
    </row>
    <row r="221" spans="5:5" s="231" customFormat="1" x14ac:dyDescent="0.2">
      <c r="E221" s="251"/>
    </row>
    <row r="222" spans="5:5" s="231" customFormat="1" x14ac:dyDescent="0.2">
      <c r="E222" s="251"/>
    </row>
    <row r="223" spans="5:5" s="231" customFormat="1" x14ac:dyDescent="0.2">
      <c r="E223" s="251"/>
    </row>
    <row r="224" spans="5:5" s="231" customFormat="1" x14ac:dyDescent="0.2">
      <c r="E224" s="251"/>
    </row>
    <row r="225" spans="5:5" s="231" customFormat="1" x14ac:dyDescent="0.2">
      <c r="E225" s="251"/>
    </row>
    <row r="226" spans="5:5" s="231" customFormat="1" x14ac:dyDescent="0.2">
      <c r="E226" s="251"/>
    </row>
    <row r="227" spans="5:5" s="231" customFormat="1" x14ac:dyDescent="0.2">
      <c r="E227" s="251"/>
    </row>
    <row r="228" spans="5:5" s="231" customFormat="1" x14ac:dyDescent="0.2">
      <c r="E228" s="251"/>
    </row>
    <row r="229" spans="5:5" s="231" customFormat="1" x14ac:dyDescent="0.2">
      <c r="E229" s="251"/>
    </row>
    <row r="230" spans="5:5" s="231" customFormat="1" x14ac:dyDescent="0.2">
      <c r="E230" s="251"/>
    </row>
    <row r="231" spans="5:5" s="231" customFormat="1" x14ac:dyDescent="0.2">
      <c r="E231" s="251"/>
    </row>
    <row r="232" spans="5:5" s="231" customFormat="1" x14ac:dyDescent="0.2">
      <c r="E232" s="251"/>
    </row>
    <row r="233" spans="5:5" s="231" customFormat="1" x14ac:dyDescent="0.2">
      <c r="E233" s="251"/>
    </row>
    <row r="234" spans="5:5" s="231" customFormat="1" x14ac:dyDescent="0.2">
      <c r="E234" s="251"/>
    </row>
    <row r="235" spans="5:5" s="231" customFormat="1" x14ac:dyDescent="0.2">
      <c r="E235" s="251"/>
    </row>
    <row r="236" spans="5:5" s="231" customFormat="1" x14ac:dyDescent="0.2">
      <c r="E236" s="251"/>
    </row>
    <row r="237" spans="5:5" s="231" customFormat="1" x14ac:dyDescent="0.2">
      <c r="E237" s="251"/>
    </row>
    <row r="238" spans="5:5" s="231" customFormat="1" x14ac:dyDescent="0.2">
      <c r="E238" s="251"/>
    </row>
    <row r="239" spans="5:5" s="231" customFormat="1" x14ac:dyDescent="0.2">
      <c r="E239" s="251"/>
    </row>
    <row r="240" spans="5:5" s="231" customFormat="1" x14ac:dyDescent="0.2">
      <c r="E240" s="251"/>
    </row>
    <row r="241" spans="5:5" s="231" customFormat="1" x14ac:dyDescent="0.2">
      <c r="E241" s="251"/>
    </row>
    <row r="242" spans="5:5" s="231" customFormat="1" x14ac:dyDescent="0.2">
      <c r="E242" s="251"/>
    </row>
    <row r="243" spans="5:5" s="231" customFormat="1" x14ac:dyDescent="0.2">
      <c r="E243" s="251"/>
    </row>
    <row r="244" spans="5:5" s="231" customFormat="1" x14ac:dyDescent="0.2">
      <c r="E244" s="251"/>
    </row>
    <row r="245" spans="5:5" s="231" customFormat="1" x14ac:dyDescent="0.2">
      <c r="E245" s="251"/>
    </row>
    <row r="246" spans="5:5" s="231" customFormat="1" x14ac:dyDescent="0.2">
      <c r="E246" s="251"/>
    </row>
    <row r="247" spans="5:5" s="231" customFormat="1" x14ac:dyDescent="0.2">
      <c r="E247" s="251"/>
    </row>
    <row r="248" spans="5:5" s="231" customFormat="1" x14ac:dyDescent="0.2">
      <c r="E248" s="251"/>
    </row>
    <row r="249" spans="5:5" s="231" customFormat="1" x14ac:dyDescent="0.2">
      <c r="E249" s="251"/>
    </row>
    <row r="250" spans="5:5" s="231" customFormat="1" x14ac:dyDescent="0.2">
      <c r="E250" s="251"/>
    </row>
    <row r="251" spans="5:5" s="231" customFormat="1" x14ac:dyDescent="0.2">
      <c r="E251" s="251"/>
    </row>
    <row r="252" spans="5:5" s="231" customFormat="1" x14ac:dyDescent="0.2">
      <c r="E252" s="251"/>
    </row>
    <row r="253" spans="5:5" s="231" customFormat="1" x14ac:dyDescent="0.2">
      <c r="E253" s="251"/>
    </row>
    <row r="254" spans="5:5" s="231" customFormat="1" x14ac:dyDescent="0.2">
      <c r="E254" s="251"/>
    </row>
    <row r="255" spans="5:5" s="231" customFormat="1" x14ac:dyDescent="0.2">
      <c r="E255" s="251"/>
    </row>
    <row r="256" spans="5:5" s="231" customFormat="1" x14ac:dyDescent="0.2">
      <c r="E256" s="251"/>
    </row>
    <row r="257" spans="5:5" s="231" customFormat="1" x14ac:dyDescent="0.2">
      <c r="E257" s="251"/>
    </row>
    <row r="258" spans="5:5" s="231" customFormat="1" x14ac:dyDescent="0.2">
      <c r="E258" s="251"/>
    </row>
    <row r="259" spans="5:5" s="231" customFormat="1" x14ac:dyDescent="0.2">
      <c r="E259" s="251"/>
    </row>
    <row r="260" spans="5:5" s="231" customFormat="1" x14ac:dyDescent="0.2">
      <c r="E260" s="251"/>
    </row>
    <row r="261" spans="5:5" s="231" customFormat="1" x14ac:dyDescent="0.2">
      <c r="E261" s="251"/>
    </row>
    <row r="262" spans="5:5" s="231" customFormat="1" x14ac:dyDescent="0.2">
      <c r="E262" s="251"/>
    </row>
    <row r="263" spans="5:5" s="231" customFormat="1" x14ac:dyDescent="0.2">
      <c r="E263" s="251"/>
    </row>
    <row r="264" spans="5:5" s="231" customFormat="1" x14ac:dyDescent="0.2">
      <c r="E264" s="251"/>
    </row>
    <row r="265" spans="5:5" s="231" customFormat="1" x14ac:dyDescent="0.2">
      <c r="E265" s="251"/>
    </row>
    <row r="266" spans="5:5" s="231" customFormat="1" x14ac:dyDescent="0.2">
      <c r="E266" s="251"/>
    </row>
    <row r="267" spans="5:5" s="231" customFormat="1" x14ac:dyDescent="0.2">
      <c r="E267" s="251"/>
    </row>
    <row r="268" spans="5:5" s="231" customFormat="1" x14ac:dyDescent="0.2">
      <c r="E268" s="251"/>
    </row>
    <row r="269" spans="5:5" s="231" customFormat="1" x14ac:dyDescent="0.2">
      <c r="E269" s="251"/>
    </row>
    <row r="270" spans="5:5" s="231" customFormat="1" x14ac:dyDescent="0.2">
      <c r="E270" s="251"/>
    </row>
    <row r="271" spans="5:5" s="231" customFormat="1" x14ac:dyDescent="0.2">
      <c r="E271" s="251"/>
    </row>
    <row r="272" spans="5:5" s="231" customFormat="1" x14ac:dyDescent="0.2">
      <c r="E272" s="251"/>
    </row>
    <row r="273" spans="5:5" s="231" customFormat="1" x14ac:dyDescent="0.2">
      <c r="E273" s="251"/>
    </row>
    <row r="274" spans="5:5" s="231" customFormat="1" x14ac:dyDescent="0.2">
      <c r="E274" s="251"/>
    </row>
    <row r="275" spans="5:5" s="231" customFormat="1" x14ac:dyDescent="0.2">
      <c r="E275" s="251"/>
    </row>
    <row r="276" spans="5:5" s="231" customFormat="1" x14ac:dyDescent="0.2">
      <c r="E276" s="251"/>
    </row>
    <row r="277" spans="5:5" s="231" customFormat="1" x14ac:dyDescent="0.2">
      <c r="E277" s="251"/>
    </row>
    <row r="278" spans="5:5" s="231" customFormat="1" x14ac:dyDescent="0.2">
      <c r="E278" s="251"/>
    </row>
    <row r="279" spans="5:5" s="231" customFormat="1" x14ac:dyDescent="0.2">
      <c r="E279" s="251"/>
    </row>
    <row r="280" spans="5:5" s="231" customFormat="1" x14ac:dyDescent="0.2">
      <c r="E280" s="251"/>
    </row>
    <row r="281" spans="5:5" s="231" customFormat="1" x14ac:dyDescent="0.2">
      <c r="E281" s="251"/>
    </row>
    <row r="282" spans="5:5" s="231" customFormat="1" x14ac:dyDescent="0.2">
      <c r="E282" s="251"/>
    </row>
    <row r="283" spans="5:5" s="231" customFormat="1" x14ac:dyDescent="0.2">
      <c r="E283" s="251"/>
    </row>
    <row r="284" spans="5:5" s="231" customFormat="1" x14ac:dyDescent="0.2">
      <c r="E284" s="251"/>
    </row>
    <row r="285" spans="5:5" s="231" customFormat="1" x14ac:dyDescent="0.2">
      <c r="E285" s="251"/>
    </row>
    <row r="286" spans="5:5" s="231" customFormat="1" x14ac:dyDescent="0.2">
      <c r="E286" s="251"/>
    </row>
    <row r="287" spans="5:5" s="231" customFormat="1" x14ac:dyDescent="0.2">
      <c r="E287" s="251"/>
    </row>
    <row r="288" spans="5:5" s="231" customFormat="1" x14ac:dyDescent="0.2">
      <c r="E288" s="251"/>
    </row>
    <row r="289" spans="5:5" s="231" customFormat="1" x14ac:dyDescent="0.2">
      <c r="E289" s="251"/>
    </row>
    <row r="290" spans="5:5" s="231" customFormat="1" x14ac:dyDescent="0.2">
      <c r="E290" s="251"/>
    </row>
    <row r="291" spans="5:5" s="231" customFormat="1" x14ac:dyDescent="0.2">
      <c r="E291" s="251"/>
    </row>
    <row r="292" spans="5:5" s="231" customFormat="1" x14ac:dyDescent="0.2">
      <c r="E292" s="251"/>
    </row>
    <row r="293" spans="5:5" s="231" customFormat="1" x14ac:dyDescent="0.2">
      <c r="E293" s="251"/>
    </row>
    <row r="294" spans="5:5" s="231" customFormat="1" x14ac:dyDescent="0.2">
      <c r="E294" s="251"/>
    </row>
    <row r="295" spans="5:5" s="231" customFormat="1" x14ac:dyDescent="0.2">
      <c r="E295" s="251"/>
    </row>
    <row r="296" spans="5:5" s="231" customFormat="1" x14ac:dyDescent="0.2">
      <c r="E296" s="251"/>
    </row>
    <row r="297" spans="5:5" s="231" customFormat="1" x14ac:dyDescent="0.2">
      <c r="E297" s="251"/>
    </row>
    <row r="298" spans="5:5" s="231" customFormat="1" x14ac:dyDescent="0.2">
      <c r="E298" s="251"/>
    </row>
    <row r="299" spans="5:5" s="231" customFormat="1" x14ac:dyDescent="0.2">
      <c r="E299" s="251"/>
    </row>
    <row r="300" spans="5:5" s="231" customFormat="1" x14ac:dyDescent="0.2">
      <c r="E300" s="251"/>
    </row>
    <row r="301" spans="5:5" s="231" customFormat="1" x14ac:dyDescent="0.2">
      <c r="E301" s="251"/>
    </row>
    <row r="302" spans="5:5" s="231" customFormat="1" x14ac:dyDescent="0.2">
      <c r="E302" s="251"/>
    </row>
    <row r="303" spans="5:5" s="231" customFormat="1" x14ac:dyDescent="0.2">
      <c r="E303" s="251"/>
    </row>
    <row r="304" spans="5:5" s="231" customFormat="1" x14ac:dyDescent="0.2">
      <c r="E304" s="251"/>
    </row>
    <row r="305" spans="5:5" s="231" customFormat="1" x14ac:dyDescent="0.2">
      <c r="E305" s="251"/>
    </row>
    <row r="306" spans="5:5" s="231" customFormat="1" x14ac:dyDescent="0.2">
      <c r="E306" s="251"/>
    </row>
    <row r="307" spans="5:5" s="231" customFormat="1" x14ac:dyDescent="0.2">
      <c r="E307" s="251"/>
    </row>
    <row r="308" spans="5:5" s="231" customFormat="1" x14ac:dyDescent="0.2">
      <c r="E308" s="251"/>
    </row>
    <row r="309" spans="5:5" s="231" customFormat="1" x14ac:dyDescent="0.2">
      <c r="E309" s="251"/>
    </row>
    <row r="310" spans="5:5" s="231" customFormat="1" x14ac:dyDescent="0.2">
      <c r="E310" s="251"/>
    </row>
    <row r="311" spans="5:5" s="231" customFormat="1" x14ac:dyDescent="0.2">
      <c r="E311" s="251"/>
    </row>
    <row r="312" spans="5:5" s="231" customFormat="1" x14ac:dyDescent="0.2">
      <c r="E312" s="251"/>
    </row>
    <row r="313" spans="5:5" s="231" customFormat="1" x14ac:dyDescent="0.2">
      <c r="E313" s="251"/>
    </row>
    <row r="314" spans="5:5" s="231" customFormat="1" x14ac:dyDescent="0.2">
      <c r="E314" s="251"/>
    </row>
    <row r="315" spans="5:5" s="231" customFormat="1" x14ac:dyDescent="0.2">
      <c r="E315" s="251"/>
    </row>
    <row r="316" spans="5:5" s="231" customFormat="1" x14ac:dyDescent="0.2">
      <c r="E316" s="251"/>
    </row>
    <row r="317" spans="5:5" s="231" customFormat="1" x14ac:dyDescent="0.2">
      <c r="E317" s="251"/>
    </row>
    <row r="318" spans="5:5" s="231" customFormat="1" x14ac:dyDescent="0.2">
      <c r="E318" s="251"/>
    </row>
    <row r="319" spans="5:5" s="231" customFormat="1" x14ac:dyDescent="0.2">
      <c r="E319" s="251"/>
    </row>
    <row r="320" spans="5:5" s="231" customFormat="1" x14ac:dyDescent="0.2">
      <c r="E320" s="251"/>
    </row>
    <row r="321" spans="5:5" s="231" customFormat="1" x14ac:dyDescent="0.2">
      <c r="E321" s="251"/>
    </row>
    <row r="322" spans="5:5" s="231" customFormat="1" x14ac:dyDescent="0.2">
      <c r="E322" s="251"/>
    </row>
    <row r="323" spans="5:5" s="231" customFormat="1" x14ac:dyDescent="0.2">
      <c r="E323" s="251"/>
    </row>
    <row r="324" spans="5:5" s="231" customFormat="1" x14ac:dyDescent="0.2">
      <c r="E324" s="251"/>
    </row>
    <row r="325" spans="5:5" s="231" customFormat="1" x14ac:dyDescent="0.2">
      <c r="E325" s="251"/>
    </row>
    <row r="326" spans="5:5" s="231" customFormat="1" x14ac:dyDescent="0.2">
      <c r="E326" s="251"/>
    </row>
    <row r="327" spans="5:5" s="231" customFormat="1" x14ac:dyDescent="0.2">
      <c r="E327" s="251"/>
    </row>
    <row r="328" spans="5:5" s="231" customFormat="1" x14ac:dyDescent="0.2">
      <c r="E328" s="251"/>
    </row>
    <row r="329" spans="5:5" s="231" customFormat="1" x14ac:dyDescent="0.2">
      <c r="E329" s="251"/>
    </row>
    <row r="330" spans="5:5" s="231" customFormat="1" x14ac:dyDescent="0.2">
      <c r="E330" s="251"/>
    </row>
    <row r="331" spans="5:5" s="231" customFormat="1" x14ac:dyDescent="0.2">
      <c r="E331" s="251"/>
    </row>
    <row r="332" spans="5:5" s="231" customFormat="1" x14ac:dyDescent="0.2">
      <c r="E332" s="251"/>
    </row>
    <row r="333" spans="5:5" s="231" customFormat="1" x14ac:dyDescent="0.2">
      <c r="E333" s="251"/>
    </row>
    <row r="334" spans="5:5" s="231" customFormat="1" x14ac:dyDescent="0.2">
      <c r="E334" s="251"/>
    </row>
    <row r="335" spans="5:5" s="231" customFormat="1" x14ac:dyDescent="0.2">
      <c r="E335" s="251"/>
    </row>
    <row r="336" spans="5:5" s="231" customFormat="1" x14ac:dyDescent="0.2">
      <c r="E336" s="251"/>
    </row>
    <row r="337" spans="5:5" s="231" customFormat="1" x14ac:dyDescent="0.2">
      <c r="E337" s="251"/>
    </row>
    <row r="338" spans="5:5" s="231" customFormat="1" x14ac:dyDescent="0.2">
      <c r="E338" s="251"/>
    </row>
    <row r="339" spans="5:5" s="231" customFormat="1" x14ac:dyDescent="0.2">
      <c r="E339" s="251"/>
    </row>
    <row r="340" spans="5:5" s="231" customFormat="1" x14ac:dyDescent="0.2">
      <c r="E340" s="251"/>
    </row>
    <row r="341" spans="5:5" s="231" customFormat="1" x14ac:dyDescent="0.2">
      <c r="E341" s="251"/>
    </row>
    <row r="342" spans="5:5" s="231" customFormat="1" x14ac:dyDescent="0.2">
      <c r="E342" s="251"/>
    </row>
    <row r="343" spans="5:5" s="231" customFormat="1" x14ac:dyDescent="0.2">
      <c r="E343" s="251"/>
    </row>
    <row r="344" spans="5:5" s="231" customFormat="1" x14ac:dyDescent="0.2">
      <c r="E344" s="251"/>
    </row>
    <row r="345" spans="5:5" s="231" customFormat="1" x14ac:dyDescent="0.2">
      <c r="E345" s="251"/>
    </row>
    <row r="346" spans="5:5" s="231" customFormat="1" x14ac:dyDescent="0.2">
      <c r="E346" s="251"/>
    </row>
    <row r="347" spans="5:5" s="231" customFormat="1" x14ac:dyDescent="0.2">
      <c r="E347" s="251"/>
    </row>
    <row r="348" spans="5:5" s="231" customFormat="1" x14ac:dyDescent="0.2">
      <c r="E348" s="251"/>
    </row>
    <row r="349" spans="5:5" s="231" customFormat="1" x14ac:dyDescent="0.2">
      <c r="E349" s="251"/>
    </row>
    <row r="350" spans="5:5" s="231" customFormat="1" x14ac:dyDescent="0.2">
      <c r="E350" s="251"/>
    </row>
    <row r="351" spans="5:5" s="231" customFormat="1" x14ac:dyDescent="0.2">
      <c r="E351" s="251"/>
    </row>
    <row r="352" spans="5:5" s="231" customFormat="1" x14ac:dyDescent="0.2">
      <c r="E352" s="251"/>
    </row>
    <row r="353" spans="5:5" s="231" customFormat="1" x14ac:dyDescent="0.2">
      <c r="E353" s="251"/>
    </row>
    <row r="354" spans="5:5" s="231" customFormat="1" x14ac:dyDescent="0.2">
      <c r="E354" s="251"/>
    </row>
    <row r="355" spans="5:5" s="231" customFormat="1" x14ac:dyDescent="0.2">
      <c r="E355" s="251"/>
    </row>
    <row r="356" spans="5:5" s="231" customFormat="1" x14ac:dyDescent="0.2">
      <c r="E356" s="251"/>
    </row>
    <row r="357" spans="5:5" s="231" customFormat="1" x14ac:dyDescent="0.2">
      <c r="E357" s="251"/>
    </row>
    <row r="358" spans="5:5" s="231" customFormat="1" x14ac:dyDescent="0.2">
      <c r="E358" s="251"/>
    </row>
    <row r="359" spans="5:5" s="231" customFormat="1" x14ac:dyDescent="0.2">
      <c r="E359" s="251"/>
    </row>
    <row r="360" spans="5:5" s="231" customFormat="1" x14ac:dyDescent="0.2">
      <c r="E360" s="251"/>
    </row>
    <row r="361" spans="5:5" s="231" customFormat="1" x14ac:dyDescent="0.2">
      <c r="E361" s="251"/>
    </row>
    <row r="362" spans="5:5" s="231" customFormat="1" x14ac:dyDescent="0.2">
      <c r="E362" s="251"/>
    </row>
    <row r="363" spans="5:5" s="231" customFormat="1" x14ac:dyDescent="0.2">
      <c r="E363" s="251"/>
    </row>
    <row r="364" spans="5:5" s="231" customFormat="1" x14ac:dyDescent="0.2">
      <c r="E364" s="251"/>
    </row>
    <row r="365" spans="5:5" s="231" customFormat="1" x14ac:dyDescent="0.2">
      <c r="E365" s="251"/>
    </row>
    <row r="366" spans="5:5" s="231" customFormat="1" x14ac:dyDescent="0.2">
      <c r="E366" s="251"/>
    </row>
    <row r="367" spans="5:5" s="231" customFormat="1" x14ac:dyDescent="0.2">
      <c r="E367" s="251"/>
    </row>
    <row r="368" spans="5:5" s="231" customFormat="1" x14ac:dyDescent="0.2">
      <c r="E368" s="251"/>
    </row>
    <row r="369" spans="5:5" s="231" customFormat="1" x14ac:dyDescent="0.2">
      <c r="E369" s="251"/>
    </row>
    <row r="370" spans="5:5" s="231" customFormat="1" x14ac:dyDescent="0.2">
      <c r="E370" s="251"/>
    </row>
    <row r="371" spans="5:5" s="231" customFormat="1" x14ac:dyDescent="0.2">
      <c r="E371" s="251"/>
    </row>
    <row r="372" spans="5:5" s="231" customFormat="1" x14ac:dyDescent="0.2">
      <c r="E372" s="251"/>
    </row>
    <row r="373" spans="5:5" s="231" customFormat="1" x14ac:dyDescent="0.2">
      <c r="E373" s="251"/>
    </row>
    <row r="374" spans="5:5" s="231" customFormat="1" x14ac:dyDescent="0.2">
      <c r="E374" s="251"/>
    </row>
    <row r="375" spans="5:5" s="231" customFormat="1" x14ac:dyDescent="0.2">
      <c r="E375" s="251"/>
    </row>
    <row r="376" spans="5:5" s="231" customFormat="1" x14ac:dyDescent="0.2">
      <c r="E376" s="251"/>
    </row>
    <row r="377" spans="5:5" s="231" customFormat="1" x14ac:dyDescent="0.2">
      <c r="E377" s="251"/>
    </row>
    <row r="378" spans="5:5" s="231" customFormat="1" x14ac:dyDescent="0.2">
      <c r="E378" s="251"/>
    </row>
    <row r="379" spans="5:5" s="231" customFormat="1" x14ac:dyDescent="0.2">
      <c r="E379" s="251"/>
    </row>
    <row r="380" spans="5:5" s="231" customFormat="1" x14ac:dyDescent="0.2">
      <c r="E380" s="251"/>
    </row>
    <row r="381" spans="5:5" s="231" customFormat="1" x14ac:dyDescent="0.2">
      <c r="E381" s="251"/>
    </row>
    <row r="382" spans="5:5" s="231" customFormat="1" x14ac:dyDescent="0.2">
      <c r="E382" s="251"/>
    </row>
    <row r="383" spans="5:5" s="231" customFormat="1" x14ac:dyDescent="0.2">
      <c r="E383" s="251"/>
    </row>
    <row r="384" spans="5:5" s="231" customFormat="1" x14ac:dyDescent="0.2">
      <c r="E384" s="251"/>
    </row>
    <row r="385" spans="5:5" s="231" customFormat="1" x14ac:dyDescent="0.2">
      <c r="E385" s="251"/>
    </row>
    <row r="386" spans="5:5" s="231" customFormat="1" x14ac:dyDescent="0.2">
      <c r="E386" s="251"/>
    </row>
    <row r="387" spans="5:5" s="231" customFormat="1" x14ac:dyDescent="0.2">
      <c r="E387" s="251"/>
    </row>
    <row r="388" spans="5:5" s="231" customFormat="1" x14ac:dyDescent="0.2">
      <c r="E388" s="251"/>
    </row>
    <row r="389" spans="5:5" s="231" customFormat="1" x14ac:dyDescent="0.2">
      <c r="E389" s="251"/>
    </row>
    <row r="390" spans="5:5" s="231" customFormat="1" x14ac:dyDescent="0.2">
      <c r="E390" s="251"/>
    </row>
    <row r="391" spans="5:5" s="231" customFormat="1" x14ac:dyDescent="0.2">
      <c r="E391" s="251"/>
    </row>
    <row r="392" spans="5:5" s="231" customFormat="1" x14ac:dyDescent="0.2">
      <c r="E392" s="251"/>
    </row>
    <row r="393" spans="5:5" s="231" customFormat="1" x14ac:dyDescent="0.2">
      <c r="E393" s="251"/>
    </row>
    <row r="394" spans="5:5" s="231" customFormat="1" x14ac:dyDescent="0.2">
      <c r="E394" s="251"/>
    </row>
    <row r="395" spans="5:5" s="231" customFormat="1" x14ac:dyDescent="0.2">
      <c r="E395" s="251"/>
    </row>
    <row r="396" spans="5:5" s="231" customFormat="1" x14ac:dyDescent="0.2">
      <c r="E396" s="251"/>
    </row>
    <row r="397" spans="5:5" s="231" customFormat="1" x14ac:dyDescent="0.2">
      <c r="E397" s="251"/>
    </row>
    <row r="398" spans="5:5" s="231" customFormat="1" x14ac:dyDescent="0.2">
      <c r="E398" s="251"/>
    </row>
    <row r="399" spans="5:5" s="231" customFormat="1" x14ac:dyDescent="0.2">
      <c r="E399" s="251"/>
    </row>
    <row r="400" spans="5:5" s="231" customFormat="1" x14ac:dyDescent="0.2">
      <c r="E400" s="251"/>
    </row>
    <row r="401" spans="5:5" s="231" customFormat="1" x14ac:dyDescent="0.2">
      <c r="E401" s="251"/>
    </row>
    <row r="402" spans="5:5" s="231" customFormat="1" x14ac:dyDescent="0.2">
      <c r="E402" s="251"/>
    </row>
    <row r="403" spans="5:5" s="231" customFormat="1" x14ac:dyDescent="0.2">
      <c r="E403" s="251"/>
    </row>
    <row r="404" spans="5:5" s="231" customFormat="1" x14ac:dyDescent="0.2">
      <c r="E404" s="251"/>
    </row>
    <row r="405" spans="5:5" s="231" customFormat="1" x14ac:dyDescent="0.2">
      <c r="E405" s="251"/>
    </row>
    <row r="406" spans="5:5" s="231" customFormat="1" x14ac:dyDescent="0.2">
      <c r="E406" s="251"/>
    </row>
    <row r="407" spans="5:5" s="231" customFormat="1" x14ac:dyDescent="0.2">
      <c r="E407" s="251"/>
    </row>
    <row r="408" spans="5:5" s="231" customFormat="1" x14ac:dyDescent="0.2">
      <c r="E408" s="251"/>
    </row>
    <row r="409" spans="5:5" s="231" customFormat="1" x14ac:dyDescent="0.2">
      <c r="E409" s="251"/>
    </row>
    <row r="410" spans="5:5" s="231" customFormat="1" x14ac:dyDescent="0.2">
      <c r="E410" s="251"/>
    </row>
    <row r="411" spans="5:5" s="231" customFormat="1" x14ac:dyDescent="0.2">
      <c r="E411" s="251"/>
    </row>
    <row r="412" spans="5:5" s="231" customFormat="1" x14ac:dyDescent="0.2">
      <c r="E412" s="251"/>
    </row>
    <row r="413" spans="5:5" s="231" customFormat="1" x14ac:dyDescent="0.2">
      <c r="E413" s="251"/>
    </row>
    <row r="414" spans="5:5" s="231" customFormat="1" x14ac:dyDescent="0.2">
      <c r="E414" s="251"/>
    </row>
    <row r="415" spans="5:5" s="231" customFormat="1" x14ac:dyDescent="0.2">
      <c r="E415" s="251"/>
    </row>
    <row r="416" spans="5:5" s="231" customFormat="1" x14ac:dyDescent="0.2">
      <c r="E416" s="251"/>
    </row>
    <row r="417" spans="5:5" s="231" customFormat="1" x14ac:dyDescent="0.2">
      <c r="E417" s="251"/>
    </row>
    <row r="418" spans="5:5" s="231" customFormat="1" x14ac:dyDescent="0.2">
      <c r="E418" s="251"/>
    </row>
    <row r="419" spans="5:5" s="231" customFormat="1" x14ac:dyDescent="0.2">
      <c r="E419" s="251"/>
    </row>
    <row r="420" spans="5:5" s="231" customFormat="1" x14ac:dyDescent="0.2">
      <c r="E420" s="251"/>
    </row>
    <row r="421" spans="5:5" s="231" customFormat="1" x14ac:dyDescent="0.2">
      <c r="E421" s="251"/>
    </row>
    <row r="422" spans="5:5" s="231" customFormat="1" x14ac:dyDescent="0.2">
      <c r="E422" s="251"/>
    </row>
    <row r="423" spans="5:5" s="231" customFormat="1" x14ac:dyDescent="0.2">
      <c r="E423" s="251"/>
    </row>
    <row r="424" spans="5:5" s="231" customFormat="1" x14ac:dyDescent="0.2">
      <c r="E424" s="251"/>
    </row>
    <row r="425" spans="5:5" s="231" customFormat="1" x14ac:dyDescent="0.2">
      <c r="E425" s="251"/>
    </row>
    <row r="426" spans="5:5" s="231" customFormat="1" x14ac:dyDescent="0.2">
      <c r="E426" s="251"/>
    </row>
    <row r="427" spans="5:5" s="231" customFormat="1" x14ac:dyDescent="0.2">
      <c r="E427" s="251"/>
    </row>
    <row r="428" spans="5:5" s="231" customFormat="1" x14ac:dyDescent="0.2">
      <c r="E428" s="251"/>
    </row>
    <row r="429" spans="5:5" s="231" customFormat="1" x14ac:dyDescent="0.2">
      <c r="E429" s="251"/>
    </row>
    <row r="430" spans="5:5" s="231" customFormat="1" x14ac:dyDescent="0.2">
      <c r="E430" s="251"/>
    </row>
    <row r="431" spans="5:5" s="231" customFormat="1" x14ac:dyDescent="0.2">
      <c r="E431" s="251"/>
    </row>
    <row r="432" spans="5:5" s="231" customFormat="1" x14ac:dyDescent="0.2">
      <c r="E432" s="251"/>
    </row>
    <row r="433" spans="5:5" s="231" customFormat="1" x14ac:dyDescent="0.2">
      <c r="E433" s="251"/>
    </row>
    <row r="434" spans="5:5" s="231" customFormat="1" x14ac:dyDescent="0.2">
      <c r="E434" s="251"/>
    </row>
    <row r="435" spans="5:5" s="231" customFormat="1" x14ac:dyDescent="0.2">
      <c r="E435" s="251"/>
    </row>
    <row r="436" spans="5:5" s="231" customFormat="1" x14ac:dyDescent="0.2">
      <c r="E436" s="251"/>
    </row>
    <row r="437" spans="5:5" s="231" customFormat="1" x14ac:dyDescent="0.2">
      <c r="E437" s="251"/>
    </row>
    <row r="438" spans="5:5" s="231" customFormat="1" x14ac:dyDescent="0.2">
      <c r="E438" s="251"/>
    </row>
    <row r="439" spans="5:5" s="231" customFormat="1" x14ac:dyDescent="0.2">
      <c r="E439" s="251"/>
    </row>
    <row r="440" spans="5:5" s="231" customFormat="1" x14ac:dyDescent="0.2">
      <c r="E440" s="251"/>
    </row>
    <row r="441" spans="5:5" s="231" customFormat="1" x14ac:dyDescent="0.2">
      <c r="E441" s="251"/>
    </row>
    <row r="442" spans="5:5" s="231" customFormat="1" x14ac:dyDescent="0.2">
      <c r="E442" s="251"/>
    </row>
    <row r="443" spans="5:5" s="231" customFormat="1" x14ac:dyDescent="0.2">
      <c r="E443" s="251"/>
    </row>
    <row r="444" spans="5:5" s="231" customFormat="1" x14ac:dyDescent="0.2">
      <c r="E444" s="251"/>
    </row>
    <row r="445" spans="5:5" s="231" customFormat="1" x14ac:dyDescent="0.2">
      <c r="E445" s="251"/>
    </row>
    <row r="446" spans="5:5" s="231" customFormat="1" x14ac:dyDescent="0.2">
      <c r="E446" s="251"/>
    </row>
    <row r="447" spans="5:5" s="231" customFormat="1" x14ac:dyDescent="0.2">
      <c r="E447" s="251"/>
    </row>
    <row r="448" spans="5:5" s="231" customFormat="1" x14ac:dyDescent="0.2">
      <c r="E448" s="251"/>
    </row>
    <row r="449" spans="5:5" s="231" customFormat="1" x14ac:dyDescent="0.2">
      <c r="E449" s="251"/>
    </row>
    <row r="450" spans="5:5" s="231" customFormat="1" x14ac:dyDescent="0.2">
      <c r="E450" s="251"/>
    </row>
    <row r="451" spans="5:5" s="231" customFormat="1" x14ac:dyDescent="0.2">
      <c r="E451" s="251"/>
    </row>
    <row r="452" spans="5:5" s="231" customFormat="1" x14ac:dyDescent="0.2">
      <c r="E452" s="251"/>
    </row>
    <row r="453" spans="5:5" s="231" customFormat="1" x14ac:dyDescent="0.2">
      <c r="E453" s="251"/>
    </row>
    <row r="454" spans="5:5" s="231" customFormat="1" x14ac:dyDescent="0.2">
      <c r="E454" s="251"/>
    </row>
    <row r="455" spans="5:5" s="231" customFormat="1" x14ac:dyDescent="0.2">
      <c r="E455" s="251"/>
    </row>
    <row r="456" spans="5:5" s="231" customFormat="1" x14ac:dyDescent="0.2">
      <c r="E456" s="251"/>
    </row>
    <row r="457" spans="5:5" s="231" customFormat="1" x14ac:dyDescent="0.2">
      <c r="E457" s="251"/>
    </row>
    <row r="458" spans="5:5" s="231" customFormat="1" x14ac:dyDescent="0.2">
      <c r="E458" s="251"/>
    </row>
    <row r="459" spans="5:5" s="231" customFormat="1" x14ac:dyDescent="0.2">
      <c r="E459" s="251"/>
    </row>
    <row r="460" spans="5:5" s="231" customFormat="1" x14ac:dyDescent="0.2">
      <c r="E460" s="251"/>
    </row>
    <row r="461" spans="5:5" s="231" customFormat="1" x14ac:dyDescent="0.2">
      <c r="E461" s="251"/>
    </row>
    <row r="462" spans="5:5" s="231" customFormat="1" x14ac:dyDescent="0.2">
      <c r="E462" s="251"/>
    </row>
    <row r="463" spans="5:5" s="231" customFormat="1" x14ac:dyDescent="0.2">
      <c r="E463" s="251"/>
    </row>
    <row r="464" spans="5:5" s="231" customFormat="1" x14ac:dyDescent="0.2">
      <c r="E464" s="251"/>
    </row>
    <row r="465" spans="5:5" s="231" customFormat="1" x14ac:dyDescent="0.2">
      <c r="E465" s="251"/>
    </row>
    <row r="466" spans="5:5" s="231" customFormat="1" x14ac:dyDescent="0.2">
      <c r="E466" s="251"/>
    </row>
    <row r="467" spans="5:5" s="231" customFormat="1" x14ac:dyDescent="0.2">
      <c r="E467" s="251"/>
    </row>
    <row r="468" spans="5:5" s="231" customFormat="1" x14ac:dyDescent="0.2">
      <c r="E468" s="251"/>
    </row>
    <row r="469" spans="5:5" s="231" customFormat="1" x14ac:dyDescent="0.2">
      <c r="E469" s="251"/>
    </row>
    <row r="470" spans="5:5" s="231" customFormat="1" x14ac:dyDescent="0.2">
      <c r="E470" s="251"/>
    </row>
    <row r="471" spans="5:5" s="231" customFormat="1" x14ac:dyDescent="0.2">
      <c r="E471" s="251"/>
    </row>
    <row r="472" spans="5:5" s="231" customFormat="1" x14ac:dyDescent="0.2">
      <c r="E472" s="251"/>
    </row>
    <row r="473" spans="5:5" s="231" customFormat="1" x14ac:dyDescent="0.2">
      <c r="E473" s="251"/>
    </row>
    <row r="474" spans="5:5" s="231" customFormat="1" x14ac:dyDescent="0.2">
      <c r="E474" s="251"/>
    </row>
    <row r="475" spans="5:5" s="231" customFormat="1" x14ac:dyDescent="0.2">
      <c r="E475" s="251"/>
    </row>
    <row r="476" spans="5:5" s="231" customFormat="1" x14ac:dyDescent="0.2">
      <c r="E476" s="251"/>
    </row>
    <row r="477" spans="5:5" s="231" customFormat="1" x14ac:dyDescent="0.2">
      <c r="E477" s="251"/>
    </row>
    <row r="478" spans="5:5" s="231" customFormat="1" x14ac:dyDescent="0.2">
      <c r="E478" s="251"/>
    </row>
    <row r="479" spans="5:5" s="231" customFormat="1" x14ac:dyDescent="0.2">
      <c r="E479" s="251"/>
    </row>
    <row r="480" spans="5:5" s="231" customFormat="1" x14ac:dyDescent="0.2">
      <c r="E480" s="251"/>
    </row>
    <row r="481" spans="5:5" s="231" customFormat="1" x14ac:dyDescent="0.2">
      <c r="E481" s="251"/>
    </row>
    <row r="482" spans="5:5" s="231" customFormat="1" x14ac:dyDescent="0.2">
      <c r="E482" s="251"/>
    </row>
    <row r="483" spans="5:5" s="231" customFormat="1" x14ac:dyDescent="0.2">
      <c r="E483" s="251"/>
    </row>
    <row r="484" spans="5:5" s="231" customFormat="1" x14ac:dyDescent="0.2">
      <c r="E484" s="251"/>
    </row>
    <row r="485" spans="5:5" s="231" customFormat="1" x14ac:dyDescent="0.2">
      <c r="E485" s="251"/>
    </row>
    <row r="486" spans="5:5" s="231" customFormat="1" x14ac:dyDescent="0.2">
      <c r="E486" s="251"/>
    </row>
    <row r="487" spans="5:5" s="231" customFormat="1" x14ac:dyDescent="0.2">
      <c r="E487" s="251"/>
    </row>
    <row r="488" spans="5:5" s="231" customFormat="1" x14ac:dyDescent="0.2">
      <c r="E488" s="251"/>
    </row>
    <row r="489" spans="5:5" s="231" customFormat="1" x14ac:dyDescent="0.2">
      <c r="E489" s="251"/>
    </row>
    <row r="490" spans="5:5" s="231" customFormat="1" x14ac:dyDescent="0.2">
      <c r="E490" s="251"/>
    </row>
    <row r="491" spans="5:5" s="231" customFormat="1" x14ac:dyDescent="0.2">
      <c r="E491" s="251"/>
    </row>
    <row r="492" spans="5:5" s="231" customFormat="1" x14ac:dyDescent="0.2">
      <c r="E492" s="251"/>
    </row>
    <row r="493" spans="5:5" s="231" customFormat="1" x14ac:dyDescent="0.2">
      <c r="E493" s="251"/>
    </row>
    <row r="494" spans="5:5" s="231" customFormat="1" x14ac:dyDescent="0.2">
      <c r="E494" s="251"/>
    </row>
    <row r="495" spans="5:5" s="231" customFormat="1" x14ac:dyDescent="0.2">
      <c r="E495" s="251"/>
    </row>
    <row r="496" spans="5:5" s="231" customFormat="1" x14ac:dyDescent="0.2">
      <c r="E496" s="251"/>
    </row>
    <row r="497" spans="5:5" s="231" customFormat="1" x14ac:dyDescent="0.2">
      <c r="E497" s="251"/>
    </row>
    <row r="498" spans="5:5" s="231" customFormat="1" x14ac:dyDescent="0.2">
      <c r="E498" s="251"/>
    </row>
    <row r="499" spans="5:5" s="231" customFormat="1" x14ac:dyDescent="0.2">
      <c r="E499" s="251"/>
    </row>
    <row r="500" spans="5:5" s="231" customFormat="1" x14ac:dyDescent="0.2">
      <c r="E500" s="251"/>
    </row>
    <row r="501" spans="5:5" s="231" customFormat="1" x14ac:dyDescent="0.2">
      <c r="E501" s="251"/>
    </row>
    <row r="502" spans="5:5" s="231" customFormat="1" x14ac:dyDescent="0.2">
      <c r="E502" s="251"/>
    </row>
    <row r="503" spans="5:5" s="231" customFormat="1" x14ac:dyDescent="0.2">
      <c r="E503" s="251"/>
    </row>
    <row r="504" spans="5:5" s="231" customFormat="1" x14ac:dyDescent="0.2">
      <c r="E504" s="251"/>
    </row>
    <row r="505" spans="5:5" s="231" customFormat="1" x14ac:dyDescent="0.2">
      <c r="E505" s="251"/>
    </row>
    <row r="506" spans="5:5" s="231" customFormat="1" x14ac:dyDescent="0.2">
      <c r="E506" s="251"/>
    </row>
    <row r="507" spans="5:5" s="231" customFormat="1" x14ac:dyDescent="0.2">
      <c r="E507" s="251"/>
    </row>
    <row r="508" spans="5:5" s="231" customFormat="1" x14ac:dyDescent="0.2">
      <c r="E508" s="251"/>
    </row>
    <row r="509" spans="5:5" s="231" customFormat="1" x14ac:dyDescent="0.2">
      <c r="E509" s="251"/>
    </row>
    <row r="510" spans="5:5" s="231" customFormat="1" x14ac:dyDescent="0.2">
      <c r="E510" s="251"/>
    </row>
    <row r="511" spans="5:5" s="231" customFormat="1" x14ac:dyDescent="0.2">
      <c r="E511" s="251"/>
    </row>
    <row r="512" spans="5:5" s="231" customFormat="1" x14ac:dyDescent="0.2">
      <c r="E512" s="251"/>
    </row>
    <row r="513" spans="5:5" s="231" customFormat="1" x14ac:dyDescent="0.2">
      <c r="E513" s="251"/>
    </row>
    <row r="514" spans="5:5" s="231" customFormat="1" x14ac:dyDescent="0.2">
      <c r="E514" s="251"/>
    </row>
    <row r="515" spans="5:5" s="231" customFormat="1" x14ac:dyDescent="0.2">
      <c r="E515" s="251"/>
    </row>
    <row r="516" spans="5:5" s="231" customFormat="1" x14ac:dyDescent="0.2">
      <c r="E516" s="251"/>
    </row>
    <row r="517" spans="5:5" s="231" customFormat="1" x14ac:dyDescent="0.2">
      <c r="E517" s="251"/>
    </row>
    <row r="518" spans="5:5" s="231" customFormat="1" x14ac:dyDescent="0.2">
      <c r="E518" s="251"/>
    </row>
    <row r="519" spans="5:5" s="231" customFormat="1" x14ac:dyDescent="0.2">
      <c r="E519" s="251"/>
    </row>
    <row r="520" spans="5:5" s="231" customFormat="1" x14ac:dyDescent="0.2">
      <c r="E520" s="251"/>
    </row>
    <row r="521" spans="5:5" s="231" customFormat="1" x14ac:dyDescent="0.2">
      <c r="E521" s="251"/>
    </row>
    <row r="522" spans="5:5" s="231" customFormat="1" x14ac:dyDescent="0.2">
      <c r="E522" s="251"/>
    </row>
    <row r="523" spans="5:5" s="231" customFormat="1" x14ac:dyDescent="0.2">
      <c r="E523" s="251"/>
    </row>
    <row r="524" spans="5:5" s="231" customFormat="1" x14ac:dyDescent="0.2">
      <c r="E524" s="251"/>
    </row>
    <row r="525" spans="5:5" s="231" customFormat="1" x14ac:dyDescent="0.2">
      <c r="E525" s="251"/>
    </row>
    <row r="526" spans="5:5" s="231" customFormat="1" x14ac:dyDescent="0.2">
      <c r="E526" s="251"/>
    </row>
    <row r="527" spans="5:5" s="231" customFormat="1" x14ac:dyDescent="0.2">
      <c r="E527" s="251"/>
    </row>
    <row r="528" spans="5:5" s="231" customFormat="1" x14ac:dyDescent="0.2">
      <c r="E528" s="251"/>
    </row>
    <row r="529" spans="5:5" s="231" customFormat="1" x14ac:dyDescent="0.2">
      <c r="E529" s="251"/>
    </row>
    <row r="530" spans="5:5" s="231" customFormat="1" x14ac:dyDescent="0.2">
      <c r="E530" s="251"/>
    </row>
    <row r="531" spans="5:5" s="231" customFormat="1" x14ac:dyDescent="0.2">
      <c r="E531" s="251"/>
    </row>
    <row r="532" spans="5:5" s="231" customFormat="1" x14ac:dyDescent="0.2">
      <c r="E532" s="251"/>
    </row>
    <row r="533" spans="5:5" s="231" customFormat="1" x14ac:dyDescent="0.2">
      <c r="E533" s="251"/>
    </row>
    <row r="534" spans="5:5" s="231" customFormat="1" x14ac:dyDescent="0.2">
      <c r="E534" s="251"/>
    </row>
    <row r="535" spans="5:5" s="231" customFormat="1" x14ac:dyDescent="0.2">
      <c r="E535" s="251"/>
    </row>
    <row r="536" spans="5:5" s="231" customFormat="1" x14ac:dyDescent="0.2">
      <c r="E536" s="251"/>
    </row>
    <row r="537" spans="5:5" s="231" customFormat="1" x14ac:dyDescent="0.2">
      <c r="E537" s="251"/>
    </row>
    <row r="538" spans="5:5" s="231" customFormat="1" x14ac:dyDescent="0.2">
      <c r="E538" s="251"/>
    </row>
    <row r="539" spans="5:5" s="231" customFormat="1" x14ac:dyDescent="0.2">
      <c r="E539" s="251"/>
    </row>
    <row r="540" spans="5:5" s="231" customFormat="1" x14ac:dyDescent="0.2">
      <c r="E540" s="251"/>
    </row>
    <row r="541" spans="5:5" s="231" customFormat="1" x14ac:dyDescent="0.2">
      <c r="E541" s="251"/>
    </row>
    <row r="542" spans="5:5" s="231" customFormat="1" x14ac:dyDescent="0.2">
      <c r="E542" s="251"/>
    </row>
    <row r="543" spans="5:5" s="231" customFormat="1" x14ac:dyDescent="0.2">
      <c r="E543" s="251"/>
    </row>
    <row r="544" spans="5:5" s="231" customFormat="1" x14ac:dyDescent="0.2">
      <c r="E544" s="251"/>
    </row>
    <row r="545" spans="5:5" s="231" customFormat="1" x14ac:dyDescent="0.2">
      <c r="E545" s="251"/>
    </row>
    <row r="546" spans="5:5" s="231" customFormat="1" x14ac:dyDescent="0.2">
      <c r="E546" s="251"/>
    </row>
    <row r="547" spans="5:5" s="231" customFormat="1" x14ac:dyDescent="0.2">
      <c r="E547" s="251"/>
    </row>
    <row r="548" spans="5:5" s="231" customFormat="1" x14ac:dyDescent="0.2">
      <c r="E548" s="251"/>
    </row>
    <row r="549" spans="5:5" s="231" customFormat="1" x14ac:dyDescent="0.2">
      <c r="E549" s="251"/>
    </row>
    <row r="550" spans="5:5" s="231" customFormat="1" x14ac:dyDescent="0.2">
      <c r="E550" s="251"/>
    </row>
    <row r="551" spans="5:5" s="231" customFormat="1" x14ac:dyDescent="0.2">
      <c r="E551" s="251"/>
    </row>
    <row r="552" spans="5:5" s="231" customFormat="1" x14ac:dyDescent="0.2">
      <c r="E552" s="251"/>
    </row>
    <row r="553" spans="5:5" s="231" customFormat="1" x14ac:dyDescent="0.2">
      <c r="E553" s="251"/>
    </row>
    <row r="554" spans="5:5" s="231" customFormat="1" x14ac:dyDescent="0.2">
      <c r="E554" s="251"/>
    </row>
    <row r="555" spans="5:5" s="231" customFormat="1" x14ac:dyDescent="0.2">
      <c r="E555" s="251"/>
    </row>
    <row r="556" spans="5:5" s="231" customFormat="1" x14ac:dyDescent="0.2">
      <c r="E556" s="251"/>
    </row>
    <row r="557" spans="5:5" s="231" customFormat="1" x14ac:dyDescent="0.2">
      <c r="E557" s="251"/>
    </row>
    <row r="558" spans="5:5" s="231" customFormat="1" x14ac:dyDescent="0.2">
      <c r="E558" s="251"/>
    </row>
    <row r="559" spans="5:5" s="231" customFormat="1" x14ac:dyDescent="0.2">
      <c r="E559" s="251"/>
    </row>
    <row r="560" spans="5:5" s="231" customFormat="1" x14ac:dyDescent="0.2">
      <c r="E560" s="251"/>
    </row>
    <row r="561" spans="5:5" s="231" customFormat="1" x14ac:dyDescent="0.2">
      <c r="E561" s="251"/>
    </row>
    <row r="562" spans="5:5" s="231" customFormat="1" x14ac:dyDescent="0.2">
      <c r="E562" s="251"/>
    </row>
    <row r="563" spans="5:5" s="231" customFormat="1" x14ac:dyDescent="0.2">
      <c r="E563" s="251"/>
    </row>
    <row r="564" spans="5:5" s="231" customFormat="1" x14ac:dyDescent="0.2">
      <c r="E564" s="251"/>
    </row>
    <row r="565" spans="5:5" s="231" customFormat="1" x14ac:dyDescent="0.2">
      <c r="E565" s="251"/>
    </row>
    <row r="566" spans="5:5" s="231" customFormat="1" x14ac:dyDescent="0.2">
      <c r="E566" s="251"/>
    </row>
    <row r="567" spans="5:5" s="231" customFormat="1" x14ac:dyDescent="0.2">
      <c r="E567" s="251"/>
    </row>
    <row r="568" spans="5:5" s="231" customFormat="1" x14ac:dyDescent="0.2">
      <c r="E568" s="251"/>
    </row>
    <row r="569" spans="5:5" s="231" customFormat="1" x14ac:dyDescent="0.2">
      <c r="E569" s="251"/>
    </row>
    <row r="570" spans="5:5" s="231" customFormat="1" x14ac:dyDescent="0.2">
      <c r="E570" s="251"/>
    </row>
    <row r="571" spans="5:5" s="231" customFormat="1" x14ac:dyDescent="0.2">
      <c r="E571" s="251"/>
    </row>
    <row r="572" spans="5:5" s="231" customFormat="1" x14ac:dyDescent="0.2">
      <c r="E572" s="251"/>
    </row>
    <row r="573" spans="5:5" s="231" customFormat="1" x14ac:dyDescent="0.2">
      <c r="E573" s="251"/>
    </row>
    <row r="574" spans="5:5" s="231" customFormat="1" x14ac:dyDescent="0.2">
      <c r="E574" s="251"/>
    </row>
    <row r="575" spans="5:5" s="231" customFormat="1" x14ac:dyDescent="0.2">
      <c r="E575" s="251"/>
    </row>
    <row r="576" spans="5:5" s="231" customFormat="1" x14ac:dyDescent="0.2">
      <c r="E576" s="251"/>
    </row>
    <row r="577" spans="5:5" s="231" customFormat="1" x14ac:dyDescent="0.2">
      <c r="E577" s="251"/>
    </row>
    <row r="578" spans="5:5" s="231" customFormat="1" x14ac:dyDescent="0.2">
      <c r="E578" s="251"/>
    </row>
    <row r="579" spans="5:5" s="231" customFormat="1" x14ac:dyDescent="0.2">
      <c r="E579" s="251"/>
    </row>
    <row r="580" spans="5:5" s="231" customFormat="1" x14ac:dyDescent="0.2">
      <c r="E580" s="251"/>
    </row>
    <row r="581" spans="5:5" s="231" customFormat="1" x14ac:dyDescent="0.2">
      <c r="E581" s="251"/>
    </row>
    <row r="582" spans="5:5" s="231" customFormat="1" x14ac:dyDescent="0.2">
      <c r="E582" s="251"/>
    </row>
    <row r="583" spans="5:5" s="231" customFormat="1" x14ac:dyDescent="0.2">
      <c r="E583" s="251"/>
    </row>
    <row r="584" spans="5:5" s="231" customFormat="1" x14ac:dyDescent="0.2">
      <c r="E584" s="251"/>
    </row>
    <row r="585" spans="5:5" s="231" customFormat="1" x14ac:dyDescent="0.2">
      <c r="E585" s="251"/>
    </row>
    <row r="586" spans="5:5" s="231" customFormat="1" x14ac:dyDescent="0.2">
      <c r="E586" s="251"/>
    </row>
    <row r="587" spans="5:5" s="231" customFormat="1" x14ac:dyDescent="0.2">
      <c r="E587" s="251"/>
    </row>
    <row r="588" spans="5:5" s="231" customFormat="1" x14ac:dyDescent="0.2">
      <c r="E588" s="251"/>
    </row>
    <row r="589" spans="5:5" s="231" customFormat="1" x14ac:dyDescent="0.2">
      <c r="E589" s="251"/>
    </row>
    <row r="590" spans="5:5" s="231" customFormat="1" x14ac:dyDescent="0.2">
      <c r="E590" s="251"/>
    </row>
    <row r="591" spans="5:5" s="231" customFormat="1" x14ac:dyDescent="0.2">
      <c r="E591" s="251"/>
    </row>
    <row r="592" spans="5:5" s="231" customFormat="1" x14ac:dyDescent="0.2">
      <c r="E592" s="251"/>
    </row>
    <row r="593" spans="5:5" s="231" customFormat="1" x14ac:dyDescent="0.2">
      <c r="E593" s="251"/>
    </row>
    <row r="594" spans="5:5" s="231" customFormat="1" x14ac:dyDescent="0.2">
      <c r="E594" s="251"/>
    </row>
    <row r="595" spans="5:5" s="231" customFormat="1" x14ac:dyDescent="0.2">
      <c r="E595" s="251"/>
    </row>
    <row r="596" spans="5:5" s="231" customFormat="1" x14ac:dyDescent="0.2">
      <c r="E596" s="251"/>
    </row>
    <row r="597" spans="5:5" s="231" customFormat="1" x14ac:dyDescent="0.2">
      <c r="E597" s="251"/>
    </row>
    <row r="598" spans="5:5" s="231" customFormat="1" x14ac:dyDescent="0.2">
      <c r="E598" s="251"/>
    </row>
    <row r="599" spans="5:5" s="231" customFormat="1" x14ac:dyDescent="0.2">
      <c r="E599" s="251"/>
    </row>
    <row r="600" spans="5:5" s="231" customFormat="1" x14ac:dyDescent="0.2">
      <c r="E600" s="251"/>
    </row>
    <row r="601" spans="5:5" s="231" customFormat="1" x14ac:dyDescent="0.2">
      <c r="E601" s="251"/>
    </row>
    <row r="602" spans="5:5" s="231" customFormat="1" x14ac:dyDescent="0.2">
      <c r="E602" s="251"/>
    </row>
    <row r="603" spans="5:5" s="231" customFormat="1" x14ac:dyDescent="0.2">
      <c r="E603" s="251"/>
    </row>
    <row r="604" spans="5:5" s="231" customFormat="1" x14ac:dyDescent="0.2">
      <c r="E604" s="251"/>
    </row>
    <row r="605" spans="5:5" s="231" customFormat="1" x14ac:dyDescent="0.2">
      <c r="E605" s="251"/>
    </row>
    <row r="606" spans="5:5" s="231" customFormat="1" x14ac:dyDescent="0.2">
      <c r="E606" s="251"/>
    </row>
    <row r="607" spans="5:5" s="231" customFormat="1" x14ac:dyDescent="0.2">
      <c r="E607" s="251"/>
    </row>
    <row r="608" spans="5:5" s="231" customFormat="1" x14ac:dyDescent="0.2">
      <c r="E608" s="251"/>
    </row>
    <row r="609" spans="5:5" s="231" customFormat="1" x14ac:dyDescent="0.2">
      <c r="E609" s="251"/>
    </row>
    <row r="610" spans="5:5" s="231" customFormat="1" x14ac:dyDescent="0.2">
      <c r="E610" s="251"/>
    </row>
    <row r="611" spans="5:5" s="231" customFormat="1" x14ac:dyDescent="0.2">
      <c r="E611" s="251"/>
    </row>
    <row r="612" spans="5:5" s="231" customFormat="1" x14ac:dyDescent="0.2">
      <c r="E612" s="251"/>
    </row>
    <row r="613" spans="5:5" s="231" customFormat="1" x14ac:dyDescent="0.2">
      <c r="E613" s="251"/>
    </row>
    <row r="614" spans="5:5" s="231" customFormat="1" x14ac:dyDescent="0.2">
      <c r="E614" s="251"/>
    </row>
    <row r="615" spans="5:5" s="231" customFormat="1" x14ac:dyDescent="0.2">
      <c r="E615" s="251"/>
    </row>
    <row r="616" spans="5:5" s="231" customFormat="1" x14ac:dyDescent="0.2">
      <c r="E616" s="251"/>
    </row>
    <row r="617" spans="5:5" s="231" customFormat="1" x14ac:dyDescent="0.2">
      <c r="E617" s="251"/>
    </row>
    <row r="618" spans="5:5" s="231" customFormat="1" x14ac:dyDescent="0.2">
      <c r="E618" s="251"/>
    </row>
    <row r="619" spans="5:5" s="231" customFormat="1" x14ac:dyDescent="0.2">
      <c r="E619" s="251"/>
    </row>
    <row r="620" spans="5:5" s="231" customFormat="1" x14ac:dyDescent="0.2">
      <c r="E620" s="251"/>
    </row>
    <row r="621" spans="5:5" s="231" customFormat="1" x14ac:dyDescent="0.2">
      <c r="E621" s="251"/>
    </row>
    <row r="622" spans="5:5" s="231" customFormat="1" x14ac:dyDescent="0.2">
      <c r="E622" s="251"/>
    </row>
    <row r="623" spans="5:5" s="231" customFormat="1" x14ac:dyDescent="0.2">
      <c r="E623" s="251"/>
    </row>
    <row r="624" spans="5:5" s="231" customFormat="1" x14ac:dyDescent="0.2">
      <c r="E624" s="251"/>
    </row>
    <row r="625" spans="5:5" s="231" customFormat="1" x14ac:dyDescent="0.2">
      <c r="E625" s="251"/>
    </row>
    <row r="626" spans="5:5" s="231" customFormat="1" x14ac:dyDescent="0.2">
      <c r="E626" s="251"/>
    </row>
    <row r="627" spans="5:5" s="231" customFormat="1" x14ac:dyDescent="0.2">
      <c r="E627" s="251"/>
    </row>
    <row r="628" spans="5:5" s="231" customFormat="1" x14ac:dyDescent="0.2">
      <c r="E628" s="251"/>
    </row>
    <row r="629" spans="5:5" s="231" customFormat="1" x14ac:dyDescent="0.2">
      <c r="E629" s="251"/>
    </row>
    <row r="630" spans="5:5" s="231" customFormat="1" x14ac:dyDescent="0.2">
      <c r="E630" s="251"/>
    </row>
    <row r="631" spans="5:5" s="231" customFormat="1" x14ac:dyDescent="0.2">
      <c r="E631" s="251"/>
    </row>
    <row r="632" spans="5:5" s="231" customFormat="1" x14ac:dyDescent="0.2">
      <c r="E632" s="251"/>
    </row>
    <row r="633" spans="5:5" s="231" customFormat="1" x14ac:dyDescent="0.2">
      <c r="E633" s="251"/>
    </row>
  </sheetData>
  <dataConsolidate/>
  <mergeCells count="11">
    <mergeCell ref="A23:A24"/>
    <mergeCell ref="A8:C8"/>
    <mergeCell ref="D8:F8"/>
    <mergeCell ref="B22:D22"/>
    <mergeCell ref="D1:F1"/>
    <mergeCell ref="B30:C30"/>
    <mergeCell ref="E30:F30"/>
    <mergeCell ref="B6:D6"/>
    <mergeCell ref="B4:D4"/>
    <mergeCell ref="B21:D21"/>
    <mergeCell ref="B23:E24"/>
  </mergeCells>
  <phoneticPr fontId="1" type="noConversion"/>
  <conditionalFormatting sqref="B23:E24">
    <cfRule type="cellIs" dxfId="61" priority="81" stopIfTrue="1" operator="equal">
      <formula>"Die Summe der Gewichte ist ungleich 100% oder Gewichte entsprechen nicht den Vorgaben!"</formula>
    </cfRule>
  </conditionalFormatting>
  <conditionalFormatting sqref="E13">
    <cfRule type="cellIs" dxfId="60" priority="84" stopIfTrue="1" operator="equal">
      <formula>0</formula>
    </cfRule>
  </conditionalFormatting>
  <conditionalFormatting sqref="D19">
    <cfRule type="cellIs" dxfId="59" priority="32" operator="equal">
      <formula>0.08</formula>
    </cfRule>
    <cfRule type="cellIs" dxfId="58" priority="105" stopIfTrue="1" operator="equal">
      <formula>1</formula>
    </cfRule>
    <cfRule type="cellIs" dxfId="57" priority="106" stopIfTrue="1" operator="notEqual">
      <formula>1</formula>
    </cfRule>
  </conditionalFormatting>
  <conditionalFormatting sqref="J13">
    <cfRule type="cellIs" priority="55" operator="greaterThan">
      <formula>0</formula>
    </cfRule>
  </conditionalFormatting>
  <conditionalFormatting sqref="B11">
    <cfRule type="expression" dxfId="56" priority="21">
      <formula>$B$11&gt;0</formula>
    </cfRule>
    <cfRule type="expression" dxfId="55" priority="37">
      <formula>$B$11=0</formula>
    </cfRule>
  </conditionalFormatting>
  <conditionalFormatting sqref="B14">
    <cfRule type="expression" dxfId="54" priority="19">
      <formula>$B$14&gt;0</formula>
    </cfRule>
    <cfRule type="expression" dxfId="53" priority="28">
      <formula>$B$14=0</formula>
    </cfRule>
  </conditionalFormatting>
  <conditionalFormatting sqref="E21">
    <cfRule type="cellIs" dxfId="52" priority="34" operator="equal">
      <formula>0</formula>
    </cfRule>
  </conditionalFormatting>
  <conditionalFormatting sqref="E22">
    <cfRule type="cellIs" dxfId="51" priority="33" operator="equal">
      <formula>0</formula>
    </cfRule>
  </conditionalFormatting>
  <conditionalFormatting sqref="B13">
    <cfRule type="expression" dxfId="50" priority="20">
      <formula>$B$13&gt;0</formula>
    </cfRule>
    <cfRule type="expression" dxfId="49" priority="23">
      <formula>$B$13=0</formula>
    </cfRule>
  </conditionalFormatting>
  <conditionalFormatting sqref="B15">
    <cfRule type="expression" dxfId="48" priority="18">
      <formula>$B$15&gt;0</formula>
    </cfRule>
    <cfRule type="expression" dxfId="47" priority="22">
      <formula>$B$15=0</formula>
    </cfRule>
  </conditionalFormatting>
  <conditionalFormatting sqref="B17">
    <cfRule type="expression" dxfId="46" priority="16">
      <formula>$B$17&gt;0</formula>
    </cfRule>
    <cfRule type="expression" dxfId="45" priority="17">
      <formula>$B$17=0</formula>
    </cfRule>
  </conditionalFormatting>
  <conditionalFormatting sqref="B18">
    <cfRule type="expression" dxfId="44" priority="14">
      <formula>$B$18&gt;0</formula>
    </cfRule>
    <cfRule type="expression" dxfId="43" priority="15">
      <formula>$B$18=0</formula>
    </cfRule>
  </conditionalFormatting>
  <conditionalFormatting sqref="B19">
    <cfRule type="expression" dxfId="42" priority="12">
      <formula>$B$19&gt;0</formula>
    </cfRule>
    <cfRule type="expression" dxfId="41" priority="13">
      <formula>$B$19=0</formula>
    </cfRule>
  </conditionalFormatting>
  <conditionalFormatting sqref="F11">
    <cfRule type="expression" dxfId="40" priority="10">
      <formula>OR($F$11="Fehler beim Gewicht",$F$11="Gewicht fehlt")</formula>
    </cfRule>
  </conditionalFormatting>
  <conditionalFormatting sqref="F14">
    <cfRule type="expression" dxfId="39" priority="8">
      <formula>OR($F$14="Fehler beim Gewicht",$F$14="Gewicht fehlt")</formula>
    </cfRule>
  </conditionalFormatting>
  <conditionalFormatting sqref="F13">
    <cfRule type="expression" dxfId="38" priority="6" stopIfTrue="1">
      <formula>OR($F$13="Fehler beim Gewicht",$F$13="Gewicht fehlt")</formula>
    </cfRule>
  </conditionalFormatting>
  <conditionalFormatting sqref="F17">
    <cfRule type="expression" dxfId="37" priority="5">
      <formula>OR($F$17="Fehler beim Gewicht",$F$17="Gewicht fehlt")</formula>
    </cfRule>
  </conditionalFormatting>
  <conditionalFormatting sqref="F15">
    <cfRule type="expression" dxfId="36" priority="2">
      <formula>D15=""</formula>
    </cfRule>
    <cfRule type="expression" dxfId="35" priority="4">
      <formula>OR($F$15="Fehler beim Gewicht",$F$15="Gewicht fehlt")</formula>
    </cfRule>
  </conditionalFormatting>
  <conditionalFormatting sqref="F18">
    <cfRule type="expression" dxfId="34" priority="3">
      <formula>OR($F$18="Fehler beim Gewicht",$F$18="Gewicht fehlt")</formula>
    </cfRule>
  </conditionalFormatting>
  <conditionalFormatting sqref="F19">
    <cfRule type="expression" dxfId="33" priority="1">
      <formula>$F$19="Fehlende Note Produktion"</formula>
    </cfRule>
  </conditionalFormatting>
  <pageMargins left="0.75" right="0.75" top="0.5" bottom="0.47" header="0.4921259845" footer="0.4921259845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Q236"/>
  <sheetViews>
    <sheetView zoomScale="70" zoomScaleNormal="70" zoomScaleSheetLayoutView="75" zoomScalePageLayoutView="75" workbookViewId="0">
      <selection activeCell="D1" sqref="D1:F1"/>
    </sheetView>
  </sheetViews>
  <sheetFormatPr baseColWidth="10" defaultColWidth="11.42578125" defaultRowHeight="12.75" x14ac:dyDescent="0.2"/>
  <cols>
    <col min="1" max="1" width="49.85546875" style="1" bestFit="1" customWidth="1"/>
    <col min="2" max="2" width="47.28515625" style="1" customWidth="1"/>
    <col min="3" max="3" width="13.5703125" style="1" bestFit="1" customWidth="1"/>
    <col min="4" max="4" width="19.85546875" style="1" customWidth="1"/>
    <col min="5" max="5" width="8.7109375" style="1" customWidth="1"/>
    <col min="6" max="6" width="25.28515625" style="47" bestFit="1" customWidth="1"/>
    <col min="7" max="7" width="37.42578125" style="231" customWidth="1"/>
    <col min="8" max="69" width="11.42578125" style="231"/>
    <col min="70" max="16384" width="11.42578125" style="1"/>
  </cols>
  <sheetData>
    <row r="1" spans="1:7" ht="31.5" x14ac:dyDescent="0.2">
      <c r="A1" s="236"/>
      <c r="B1" s="237"/>
      <c r="C1" s="237"/>
      <c r="D1" s="324" t="str">
        <f>Zusammenzug!D1</f>
        <v>MATA 2023–2025</v>
      </c>
      <c r="E1" s="324">
        <f>Zusammenzug!E1</f>
        <v>0</v>
      </c>
      <c r="F1" s="325">
        <f>Zusammenzug!F1</f>
        <v>0</v>
      </c>
    </row>
    <row r="2" spans="1:7" ht="31.5" x14ac:dyDescent="0.2">
      <c r="A2" s="238"/>
      <c r="B2" s="239"/>
      <c r="C2" s="239"/>
      <c r="D2" s="231"/>
      <c r="E2" s="231"/>
      <c r="F2" s="240"/>
    </row>
    <row r="3" spans="1:7" ht="15" customHeight="1" x14ac:dyDescent="0.2">
      <c r="A3" s="241"/>
      <c r="B3" s="239"/>
      <c r="C3" s="239"/>
      <c r="D3" s="231"/>
      <c r="E3" s="231"/>
      <c r="F3" s="240"/>
    </row>
    <row r="4" spans="1:7" ht="24" customHeight="1" x14ac:dyDescent="0.2">
      <c r="A4" s="242" t="s">
        <v>0</v>
      </c>
      <c r="B4" s="295" t="str">
        <f>IF(Zusammenzug!B4="","",Zusammenzug!B4)</f>
        <v/>
      </c>
      <c r="C4" s="296"/>
      <c r="D4" s="297"/>
      <c r="E4" s="242" t="s">
        <v>1</v>
      </c>
      <c r="F4" s="243" t="str">
        <f>IF(Zusammenzug!F4="","",Zusammenzug!F4)</f>
        <v/>
      </c>
    </row>
    <row r="5" spans="1:7" ht="15" customHeight="1" x14ac:dyDescent="0.3">
      <c r="A5" s="244"/>
      <c r="B5" s="245"/>
      <c r="C5" s="245"/>
      <c r="D5" s="231"/>
      <c r="E5" s="231"/>
      <c r="F5" s="246"/>
    </row>
    <row r="6" spans="1:7" ht="24" customHeight="1" x14ac:dyDescent="0.2">
      <c r="A6" s="242" t="s">
        <v>2</v>
      </c>
      <c r="B6" s="298" t="str">
        <f>IF(Zusammenzug!B6="","",Zusammenzug!B6)</f>
        <v/>
      </c>
      <c r="C6" s="299"/>
      <c r="D6" s="300"/>
      <c r="E6" s="242" t="s">
        <v>3</v>
      </c>
      <c r="F6" s="243" t="str">
        <f>IF(Zusammenzug!F6="","",Zusammenzug!F6)</f>
        <v/>
      </c>
    </row>
    <row r="7" spans="1:7" ht="15" customHeight="1" thickBot="1" x14ac:dyDescent="0.25">
      <c r="A7" s="247"/>
      <c r="B7" s="248"/>
      <c r="C7" s="248"/>
      <c r="D7" s="249"/>
      <c r="E7" s="249"/>
      <c r="F7" s="250"/>
    </row>
    <row r="8" spans="1:7" ht="27" thickBot="1" x14ac:dyDescent="0.45">
      <c r="A8" s="292" t="s">
        <v>29</v>
      </c>
      <c r="B8" s="293"/>
      <c r="C8" s="293"/>
      <c r="D8" s="293"/>
      <c r="E8" s="293"/>
      <c r="F8" s="294"/>
    </row>
    <row r="9" spans="1:7" ht="30" x14ac:dyDescent="0.4">
      <c r="A9" s="2"/>
      <c r="B9" s="3"/>
      <c r="C9" s="4" t="s">
        <v>30</v>
      </c>
      <c r="D9" s="4" t="s">
        <v>31</v>
      </c>
      <c r="E9" s="5"/>
      <c r="F9" s="6"/>
    </row>
    <row r="10" spans="1:7" ht="14.25" customHeight="1" x14ac:dyDescent="0.2">
      <c r="A10" s="7"/>
      <c r="B10" s="8"/>
      <c r="C10" s="9" t="s">
        <v>6</v>
      </c>
      <c r="D10" s="9" t="s">
        <v>32</v>
      </c>
      <c r="E10" s="10" t="s">
        <v>33</v>
      </c>
      <c r="F10" s="11"/>
      <c r="G10" s="233"/>
    </row>
    <row r="11" spans="1:7" ht="29.25" customHeight="1" x14ac:dyDescent="0.3">
      <c r="A11" s="12"/>
      <c r="B11" s="13" t="s">
        <v>34</v>
      </c>
      <c r="C11" s="14" t="s">
        <v>35</v>
      </c>
      <c r="D11" s="15" t="s">
        <v>36</v>
      </c>
      <c r="E11" s="16"/>
      <c r="F11" s="11"/>
      <c r="G11" s="234"/>
    </row>
    <row r="12" spans="1:7" ht="18" customHeight="1" x14ac:dyDescent="0.25">
      <c r="A12" s="289" t="s">
        <v>37</v>
      </c>
      <c r="B12" s="17" t="s">
        <v>38</v>
      </c>
      <c r="C12" s="18"/>
      <c r="D12" s="18">
        <v>2.5</v>
      </c>
      <c r="E12" s="19">
        <f>IF(AND(C12="",D12=""),"",IF(OR(D12&gt;5,D12&lt;0),"#####",IF(ISBLANK(C12),0,IF(OR(C12&gt;6,C12&lt;1),"#####",C12*D12))))</f>
        <v>0</v>
      </c>
      <c r="F12" s="11" t="str">
        <f>IF(E12="#####","Fehler!",IF(AND(C12&lt;&gt;"",D12=""),"zuerst Gewicht eingeben",""))</f>
        <v/>
      </c>
      <c r="G12" s="234"/>
    </row>
    <row r="13" spans="1:7" ht="18" customHeight="1" x14ac:dyDescent="0.25">
      <c r="A13" s="290"/>
      <c r="B13" s="17" t="s">
        <v>39</v>
      </c>
      <c r="C13" s="18"/>
      <c r="D13" s="18">
        <v>2.5</v>
      </c>
      <c r="E13" s="19">
        <f t="shared" ref="E13:E33" si="0">IF(AND(C13="",D13=""),"",IF(OR(D13&gt;5,D13&lt;0),"#####",IF(ISBLANK(C13),0,IF(OR(C13&gt;6,C13&lt;1),"#####",C13*D13))))</f>
        <v>0</v>
      </c>
      <c r="F13" s="11" t="str">
        <f t="shared" ref="F13:F33" si="1">IF(E13="#####","Fehler!",IF(AND(C13&lt;&gt;"",D13=""),"zuerst Gewicht eingeben",""))</f>
        <v/>
      </c>
      <c r="G13" s="233"/>
    </row>
    <row r="14" spans="1:7" ht="18" customHeight="1" x14ac:dyDescent="0.25">
      <c r="A14" s="291"/>
      <c r="B14" s="20"/>
      <c r="C14" s="21"/>
      <c r="D14" s="18">
        <v>2.5</v>
      </c>
      <c r="E14" s="19">
        <f t="shared" si="0"/>
        <v>0</v>
      </c>
      <c r="F14" s="11" t="str">
        <f t="shared" si="1"/>
        <v/>
      </c>
    </row>
    <row r="15" spans="1:7" ht="24" customHeight="1" x14ac:dyDescent="0.25">
      <c r="A15" s="7"/>
      <c r="B15" s="13" t="s">
        <v>34</v>
      </c>
      <c r="C15" s="22"/>
      <c r="D15" s="22"/>
      <c r="E15" s="19"/>
      <c r="F15" s="11"/>
    </row>
    <row r="16" spans="1:7" ht="18" customHeight="1" x14ac:dyDescent="0.25">
      <c r="A16" s="289" t="s">
        <v>40</v>
      </c>
      <c r="B16" s="17" t="s">
        <v>38</v>
      </c>
      <c r="C16" s="18"/>
      <c r="D16" s="18">
        <v>2.5</v>
      </c>
      <c r="E16" s="19">
        <f t="shared" si="0"/>
        <v>0</v>
      </c>
      <c r="F16" s="11" t="str">
        <f t="shared" si="1"/>
        <v/>
      </c>
    </row>
    <row r="17" spans="1:69" ht="18" customHeight="1" x14ac:dyDescent="0.25">
      <c r="A17" s="290"/>
      <c r="B17" s="17" t="s">
        <v>41</v>
      </c>
      <c r="C17" s="18"/>
      <c r="D17" s="18">
        <v>2.5</v>
      </c>
      <c r="E17" s="19">
        <f t="shared" si="0"/>
        <v>0</v>
      </c>
      <c r="F17" s="11" t="str">
        <f t="shared" si="1"/>
        <v/>
      </c>
    </row>
    <row r="18" spans="1:69" ht="18" customHeight="1" x14ac:dyDescent="0.25">
      <c r="A18" s="290"/>
      <c r="B18" s="17" t="s">
        <v>42</v>
      </c>
      <c r="C18" s="18"/>
      <c r="D18" s="18">
        <v>2.5</v>
      </c>
      <c r="E18" s="19">
        <f t="shared" si="0"/>
        <v>0</v>
      </c>
      <c r="F18" s="11" t="str">
        <f t="shared" si="1"/>
        <v/>
      </c>
    </row>
    <row r="19" spans="1:69" ht="17.25" customHeight="1" x14ac:dyDescent="0.25">
      <c r="A19" s="290"/>
      <c r="B19" s="20"/>
      <c r="C19" s="18"/>
      <c r="D19" s="18"/>
      <c r="E19" s="19" t="str">
        <f t="shared" si="0"/>
        <v/>
      </c>
      <c r="F19" s="11" t="str">
        <f t="shared" si="1"/>
        <v/>
      </c>
    </row>
    <row r="20" spans="1:69" ht="24" customHeight="1" x14ac:dyDescent="0.25">
      <c r="A20" s="7"/>
      <c r="B20" s="23" t="s">
        <v>34</v>
      </c>
      <c r="C20" s="24"/>
      <c r="D20" s="24"/>
      <c r="E20" s="19"/>
      <c r="F20" s="11"/>
    </row>
    <row r="21" spans="1:69" ht="18" customHeight="1" x14ac:dyDescent="0.3">
      <c r="A21" s="25" t="s">
        <v>43</v>
      </c>
      <c r="B21" s="17" t="s">
        <v>44</v>
      </c>
      <c r="C21" s="18"/>
      <c r="D21" s="18">
        <v>2.5</v>
      </c>
      <c r="E21" s="19">
        <f t="shared" si="0"/>
        <v>0</v>
      </c>
      <c r="F21" s="11" t="str">
        <f t="shared" si="1"/>
        <v/>
      </c>
    </row>
    <row r="22" spans="1:69" ht="18" customHeight="1" x14ac:dyDescent="0.25">
      <c r="A22" s="301" t="s">
        <v>45</v>
      </c>
      <c r="B22" s="26" t="s">
        <v>46</v>
      </c>
      <c r="C22" s="27"/>
      <c r="D22" s="27">
        <v>2.5</v>
      </c>
      <c r="E22" s="19">
        <f t="shared" si="0"/>
        <v>0</v>
      </c>
      <c r="F22" s="11" t="str">
        <f t="shared" si="1"/>
        <v/>
      </c>
    </row>
    <row r="23" spans="1:69" ht="18" customHeight="1" x14ac:dyDescent="0.25">
      <c r="A23" s="302"/>
      <c r="B23" s="20"/>
      <c r="C23" s="18"/>
      <c r="D23" s="18"/>
      <c r="E23" s="19" t="str">
        <f t="shared" si="0"/>
        <v/>
      </c>
      <c r="F23" s="11" t="str">
        <f t="shared" si="1"/>
        <v/>
      </c>
    </row>
    <row r="24" spans="1:69" ht="17.25" customHeight="1" x14ac:dyDescent="0.25">
      <c r="A24" s="303" t="s">
        <v>47</v>
      </c>
      <c r="B24" s="17" t="s">
        <v>44</v>
      </c>
      <c r="C24" s="18"/>
      <c r="D24" s="18">
        <v>2.5</v>
      </c>
      <c r="E24" s="19">
        <f t="shared" si="0"/>
        <v>0</v>
      </c>
      <c r="F24" s="11" t="str">
        <f t="shared" si="1"/>
        <v/>
      </c>
    </row>
    <row r="25" spans="1:69" ht="18" customHeight="1" x14ac:dyDescent="0.25">
      <c r="A25" s="301"/>
      <c r="B25" s="26" t="s">
        <v>46</v>
      </c>
      <c r="C25" s="27"/>
      <c r="D25" s="27">
        <v>2.5</v>
      </c>
      <c r="E25" s="19">
        <f t="shared" si="0"/>
        <v>0</v>
      </c>
      <c r="F25" s="11" t="str">
        <f t="shared" si="1"/>
        <v/>
      </c>
    </row>
    <row r="26" spans="1:69" ht="18" customHeight="1" x14ac:dyDescent="0.25">
      <c r="A26" s="302"/>
      <c r="B26" s="20"/>
      <c r="C26" s="27"/>
      <c r="D26" s="27"/>
      <c r="E26" s="19" t="str">
        <f t="shared" si="0"/>
        <v/>
      </c>
      <c r="F26" s="11" t="str">
        <f t="shared" si="1"/>
        <v/>
      </c>
    </row>
    <row r="27" spans="1:69" ht="24" customHeight="1" x14ac:dyDescent="0.25">
      <c r="A27" s="28"/>
      <c r="B27" s="29"/>
      <c r="C27" s="24"/>
      <c r="D27" s="24"/>
      <c r="E27" s="19"/>
      <c r="F27" s="11"/>
    </row>
    <row r="28" spans="1:69" s="31" customFormat="1" ht="33" customHeight="1" x14ac:dyDescent="0.35">
      <c r="A28" s="289" t="s">
        <v>48</v>
      </c>
      <c r="B28" s="30" t="s">
        <v>49</v>
      </c>
      <c r="C28" s="18"/>
      <c r="D28" s="18">
        <v>2.5</v>
      </c>
      <c r="E28" s="19">
        <f t="shared" si="0"/>
        <v>0</v>
      </c>
      <c r="F28" s="11" t="str">
        <f t="shared" si="1"/>
        <v/>
      </c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</row>
    <row r="29" spans="1:69" ht="17.25" customHeight="1" x14ac:dyDescent="0.25">
      <c r="A29" s="291"/>
      <c r="B29" s="32"/>
      <c r="C29" s="18"/>
      <c r="D29" s="18"/>
      <c r="E29" s="19" t="str">
        <f t="shared" si="0"/>
        <v/>
      </c>
      <c r="F29" s="11" t="str">
        <f t="shared" si="1"/>
        <v/>
      </c>
    </row>
    <row r="30" spans="1:69" ht="24" customHeight="1" x14ac:dyDescent="0.35">
      <c r="A30" s="33"/>
      <c r="B30" s="13" t="s">
        <v>34</v>
      </c>
      <c r="C30" s="24"/>
      <c r="D30" s="34"/>
      <c r="E30" s="19"/>
      <c r="F30" s="11" t="str">
        <f t="shared" si="1"/>
        <v/>
      </c>
    </row>
    <row r="31" spans="1:69" ht="18" customHeight="1" x14ac:dyDescent="0.25">
      <c r="A31" s="289" t="s">
        <v>50</v>
      </c>
      <c r="B31" s="17" t="s">
        <v>51</v>
      </c>
      <c r="C31" s="18"/>
      <c r="D31" s="18">
        <v>2.5</v>
      </c>
      <c r="E31" s="19">
        <f t="shared" si="0"/>
        <v>0</v>
      </c>
      <c r="F31" s="11" t="str">
        <f t="shared" si="1"/>
        <v/>
      </c>
    </row>
    <row r="32" spans="1:69" ht="18" customHeight="1" x14ac:dyDescent="0.25">
      <c r="A32" s="290"/>
      <c r="B32" s="26" t="s">
        <v>52</v>
      </c>
      <c r="C32" s="27"/>
      <c r="D32" s="27">
        <v>2.5</v>
      </c>
      <c r="E32" s="19">
        <f t="shared" si="0"/>
        <v>0</v>
      </c>
      <c r="F32" s="11" t="str">
        <f t="shared" si="1"/>
        <v/>
      </c>
    </row>
    <row r="33" spans="1:6" ht="18" customHeight="1" x14ac:dyDescent="0.25">
      <c r="A33" s="291"/>
      <c r="B33" s="20"/>
      <c r="C33" s="18"/>
      <c r="D33" s="18"/>
      <c r="E33" s="19" t="str">
        <f t="shared" si="0"/>
        <v/>
      </c>
      <c r="F33" s="11" t="str">
        <f t="shared" si="1"/>
        <v/>
      </c>
    </row>
    <row r="34" spans="1:6" ht="24" customHeight="1" x14ac:dyDescent="0.2">
      <c r="A34" s="7"/>
      <c r="B34" s="8"/>
      <c r="C34" s="8"/>
      <c r="D34" s="8"/>
      <c r="E34" s="8"/>
      <c r="F34" s="35"/>
    </row>
    <row r="35" spans="1:6" ht="18.75" x14ac:dyDescent="0.3">
      <c r="A35" s="36" t="s">
        <v>53</v>
      </c>
      <c r="B35" s="37" t="s">
        <v>54</v>
      </c>
      <c r="C35" s="287"/>
      <c r="D35" s="287"/>
      <c r="E35" s="288"/>
      <c r="F35" s="35"/>
    </row>
    <row r="36" spans="1:6" ht="24" customHeight="1" x14ac:dyDescent="0.2">
      <c r="A36" s="7"/>
      <c r="B36" s="8"/>
      <c r="C36" s="8"/>
      <c r="D36" s="38"/>
      <c r="E36" s="8"/>
      <c r="F36" s="39"/>
    </row>
    <row r="37" spans="1:6" ht="15" customHeight="1" x14ac:dyDescent="0.2">
      <c r="A37" s="7"/>
      <c r="B37" s="40" t="s">
        <v>55</v>
      </c>
      <c r="C37" s="41">
        <f>(SUMIF(C$31:C$33,"&gt;=0",D$31:D$33)+SUMIF(C$28:C$29,"&gt;=0",D$28:D$29)+SUMIF(C$21:C$26,"&gt;=0",D$21:D$26)+SUMIF(C$16:C$19,"&gt;=0",D$16:D$19)+SUMIF(C$12:C$14,"&gt;=0",D$12:D$14))*6</f>
        <v>0</v>
      </c>
      <c r="D37" s="8"/>
      <c r="E37" s="8"/>
      <c r="F37" s="42"/>
    </row>
    <row r="38" spans="1:6" ht="14.25" customHeight="1" x14ac:dyDescent="0.2">
      <c r="A38" s="7"/>
      <c r="B38" s="40" t="s">
        <v>56</v>
      </c>
      <c r="C38" s="41">
        <f>(SUMIF(C$31:C$33,"&gt;=0",D$31:D$33)+SUMIF(C$28:C$29,"&gt;=0",D$28:D$29)+SUMIF(C$21:C$26,"&gt;=0",D$21:D$26)+SUMIF(C$16:C$19,"&gt;=0",D$16:D$19)+SUMIF(C$12:C$14,"&gt;=0",D$12:D$14))*1</f>
        <v>0</v>
      </c>
      <c r="D38" s="40" t="s">
        <v>57</v>
      </c>
      <c r="E38" s="43">
        <f>SUM(E12:E14,E16:E19,E21:E23,E24:E26,E28:E29,E31:E33)</f>
        <v>0</v>
      </c>
      <c r="F38" s="35"/>
    </row>
    <row r="39" spans="1:6" x14ac:dyDescent="0.2">
      <c r="A39" s="7"/>
      <c r="B39" s="8"/>
      <c r="C39" s="8"/>
      <c r="D39" s="8"/>
      <c r="E39" s="8"/>
      <c r="F39" s="35"/>
    </row>
    <row r="40" spans="1:6" ht="24" customHeight="1" thickBot="1" x14ac:dyDescent="0.4">
      <c r="A40" s="44"/>
      <c r="B40" s="286" t="s">
        <v>58</v>
      </c>
      <c r="C40" s="286"/>
      <c r="D40" s="286"/>
      <c r="E40" s="45">
        <f>IF(C35&gt;3,1,IF(C38=0,0,E38/C38-C35))</f>
        <v>0</v>
      </c>
      <c r="F40" s="46"/>
    </row>
    <row r="41" spans="1:6" s="231" customFormat="1" x14ac:dyDescent="0.2">
      <c r="F41" s="232"/>
    </row>
    <row r="42" spans="1:6" s="231" customFormat="1" x14ac:dyDescent="0.2">
      <c r="F42" s="232"/>
    </row>
    <row r="43" spans="1:6" s="231" customFormat="1" x14ac:dyDescent="0.2">
      <c r="F43" s="232"/>
    </row>
    <row r="44" spans="1:6" s="231" customFormat="1" x14ac:dyDescent="0.2">
      <c r="F44" s="232"/>
    </row>
    <row r="45" spans="1:6" s="231" customFormat="1" x14ac:dyDescent="0.2">
      <c r="F45" s="232"/>
    </row>
    <row r="46" spans="1:6" s="231" customFormat="1" x14ac:dyDescent="0.2">
      <c r="F46" s="232"/>
    </row>
    <row r="47" spans="1:6" s="231" customFormat="1" x14ac:dyDescent="0.2">
      <c r="F47" s="232"/>
    </row>
    <row r="48" spans="1:6" s="231" customFormat="1" x14ac:dyDescent="0.2">
      <c r="F48" s="232"/>
    </row>
    <row r="49" spans="6:6" s="231" customFormat="1" x14ac:dyDescent="0.2">
      <c r="F49" s="232"/>
    </row>
    <row r="50" spans="6:6" s="231" customFormat="1" x14ac:dyDescent="0.2">
      <c r="F50" s="232"/>
    </row>
    <row r="51" spans="6:6" s="231" customFormat="1" x14ac:dyDescent="0.2">
      <c r="F51" s="232"/>
    </row>
    <row r="52" spans="6:6" s="231" customFormat="1" x14ac:dyDescent="0.2">
      <c r="F52" s="232"/>
    </row>
    <row r="53" spans="6:6" s="231" customFormat="1" x14ac:dyDescent="0.2">
      <c r="F53" s="232"/>
    </row>
    <row r="54" spans="6:6" s="231" customFormat="1" x14ac:dyDescent="0.2">
      <c r="F54" s="232"/>
    </row>
    <row r="55" spans="6:6" s="231" customFormat="1" x14ac:dyDescent="0.2">
      <c r="F55" s="232"/>
    </row>
    <row r="56" spans="6:6" s="231" customFormat="1" x14ac:dyDescent="0.2">
      <c r="F56" s="232"/>
    </row>
    <row r="57" spans="6:6" s="231" customFormat="1" x14ac:dyDescent="0.2">
      <c r="F57" s="232"/>
    </row>
    <row r="58" spans="6:6" s="231" customFormat="1" x14ac:dyDescent="0.2">
      <c r="F58" s="232"/>
    </row>
    <row r="59" spans="6:6" s="231" customFormat="1" x14ac:dyDescent="0.2">
      <c r="F59" s="232"/>
    </row>
    <row r="60" spans="6:6" s="231" customFormat="1" x14ac:dyDescent="0.2">
      <c r="F60" s="232"/>
    </row>
    <row r="61" spans="6:6" s="231" customFormat="1" x14ac:dyDescent="0.2">
      <c r="F61" s="232"/>
    </row>
    <row r="62" spans="6:6" s="231" customFormat="1" x14ac:dyDescent="0.2">
      <c r="F62" s="232"/>
    </row>
    <row r="63" spans="6:6" s="231" customFormat="1" x14ac:dyDescent="0.2">
      <c r="F63" s="232"/>
    </row>
    <row r="64" spans="6:6" s="231" customFormat="1" x14ac:dyDescent="0.2">
      <c r="F64" s="232"/>
    </row>
    <row r="65" spans="6:6" s="231" customFormat="1" x14ac:dyDescent="0.2">
      <c r="F65" s="232"/>
    </row>
    <row r="66" spans="6:6" s="231" customFormat="1" x14ac:dyDescent="0.2">
      <c r="F66" s="232"/>
    </row>
    <row r="67" spans="6:6" s="231" customFormat="1" x14ac:dyDescent="0.2">
      <c r="F67" s="232"/>
    </row>
    <row r="68" spans="6:6" s="231" customFormat="1" x14ac:dyDescent="0.2">
      <c r="F68" s="232"/>
    </row>
    <row r="69" spans="6:6" s="231" customFormat="1" x14ac:dyDescent="0.2">
      <c r="F69" s="232"/>
    </row>
    <row r="70" spans="6:6" s="231" customFormat="1" x14ac:dyDescent="0.2">
      <c r="F70" s="232"/>
    </row>
    <row r="71" spans="6:6" s="231" customFormat="1" x14ac:dyDescent="0.2">
      <c r="F71" s="232"/>
    </row>
    <row r="72" spans="6:6" s="231" customFormat="1" x14ac:dyDescent="0.2">
      <c r="F72" s="232"/>
    </row>
    <row r="73" spans="6:6" s="231" customFormat="1" x14ac:dyDescent="0.2">
      <c r="F73" s="232"/>
    </row>
    <row r="74" spans="6:6" s="231" customFormat="1" x14ac:dyDescent="0.2">
      <c r="F74" s="232"/>
    </row>
    <row r="75" spans="6:6" s="231" customFormat="1" x14ac:dyDescent="0.2">
      <c r="F75" s="232"/>
    </row>
    <row r="76" spans="6:6" s="231" customFormat="1" x14ac:dyDescent="0.2">
      <c r="F76" s="232"/>
    </row>
    <row r="77" spans="6:6" s="231" customFormat="1" x14ac:dyDescent="0.2">
      <c r="F77" s="232"/>
    </row>
    <row r="78" spans="6:6" s="231" customFormat="1" x14ac:dyDescent="0.2">
      <c r="F78" s="232"/>
    </row>
    <row r="79" spans="6:6" s="231" customFormat="1" x14ac:dyDescent="0.2">
      <c r="F79" s="232"/>
    </row>
    <row r="80" spans="6:6" s="231" customFormat="1" x14ac:dyDescent="0.2">
      <c r="F80" s="232"/>
    </row>
    <row r="81" spans="6:6" s="231" customFormat="1" x14ac:dyDescent="0.2">
      <c r="F81" s="232"/>
    </row>
    <row r="82" spans="6:6" s="231" customFormat="1" x14ac:dyDescent="0.2">
      <c r="F82" s="232"/>
    </row>
    <row r="83" spans="6:6" s="231" customFormat="1" x14ac:dyDescent="0.2">
      <c r="F83" s="232"/>
    </row>
    <row r="84" spans="6:6" s="231" customFormat="1" x14ac:dyDescent="0.2">
      <c r="F84" s="232"/>
    </row>
    <row r="85" spans="6:6" s="231" customFormat="1" x14ac:dyDescent="0.2">
      <c r="F85" s="232"/>
    </row>
    <row r="86" spans="6:6" s="231" customFormat="1" x14ac:dyDescent="0.2">
      <c r="F86" s="232"/>
    </row>
    <row r="87" spans="6:6" s="231" customFormat="1" x14ac:dyDescent="0.2">
      <c r="F87" s="232"/>
    </row>
    <row r="88" spans="6:6" s="231" customFormat="1" x14ac:dyDescent="0.2">
      <c r="F88" s="232"/>
    </row>
    <row r="89" spans="6:6" s="231" customFormat="1" x14ac:dyDescent="0.2">
      <c r="F89" s="232"/>
    </row>
    <row r="90" spans="6:6" s="231" customFormat="1" x14ac:dyDescent="0.2">
      <c r="F90" s="232"/>
    </row>
    <row r="91" spans="6:6" s="231" customFormat="1" x14ac:dyDescent="0.2">
      <c r="F91" s="232"/>
    </row>
    <row r="92" spans="6:6" s="231" customFormat="1" x14ac:dyDescent="0.2">
      <c r="F92" s="232"/>
    </row>
    <row r="93" spans="6:6" s="231" customFormat="1" x14ac:dyDescent="0.2">
      <c r="F93" s="232"/>
    </row>
    <row r="94" spans="6:6" s="231" customFormat="1" x14ac:dyDescent="0.2">
      <c r="F94" s="232"/>
    </row>
    <row r="95" spans="6:6" s="231" customFormat="1" x14ac:dyDescent="0.2">
      <c r="F95" s="232"/>
    </row>
    <row r="96" spans="6:6" s="231" customFormat="1" x14ac:dyDescent="0.2">
      <c r="F96" s="232"/>
    </row>
    <row r="97" spans="6:6" s="231" customFormat="1" x14ac:dyDescent="0.2">
      <c r="F97" s="232"/>
    </row>
    <row r="98" spans="6:6" s="231" customFormat="1" x14ac:dyDescent="0.2">
      <c r="F98" s="232"/>
    </row>
    <row r="99" spans="6:6" s="231" customFormat="1" x14ac:dyDescent="0.2">
      <c r="F99" s="232"/>
    </row>
    <row r="100" spans="6:6" s="231" customFormat="1" x14ac:dyDescent="0.2">
      <c r="F100" s="232"/>
    </row>
    <row r="101" spans="6:6" s="231" customFormat="1" x14ac:dyDescent="0.2">
      <c r="F101" s="232"/>
    </row>
    <row r="102" spans="6:6" s="231" customFormat="1" x14ac:dyDescent="0.2">
      <c r="F102" s="232"/>
    </row>
    <row r="103" spans="6:6" s="231" customFormat="1" x14ac:dyDescent="0.2">
      <c r="F103" s="232"/>
    </row>
    <row r="104" spans="6:6" s="231" customFormat="1" x14ac:dyDescent="0.2">
      <c r="F104" s="232"/>
    </row>
    <row r="105" spans="6:6" s="231" customFormat="1" x14ac:dyDescent="0.2">
      <c r="F105" s="232"/>
    </row>
    <row r="106" spans="6:6" s="231" customFormat="1" x14ac:dyDescent="0.2">
      <c r="F106" s="232"/>
    </row>
    <row r="107" spans="6:6" s="231" customFormat="1" x14ac:dyDescent="0.2">
      <c r="F107" s="232"/>
    </row>
    <row r="108" spans="6:6" s="231" customFormat="1" x14ac:dyDescent="0.2">
      <c r="F108" s="232"/>
    </row>
    <row r="109" spans="6:6" s="231" customFormat="1" x14ac:dyDescent="0.2">
      <c r="F109" s="232"/>
    </row>
    <row r="110" spans="6:6" s="231" customFormat="1" x14ac:dyDescent="0.2">
      <c r="F110" s="232"/>
    </row>
    <row r="111" spans="6:6" s="231" customFormat="1" x14ac:dyDescent="0.2">
      <c r="F111" s="232"/>
    </row>
    <row r="112" spans="6:6" s="231" customFormat="1" x14ac:dyDescent="0.2">
      <c r="F112" s="232"/>
    </row>
    <row r="113" spans="6:6" s="231" customFormat="1" x14ac:dyDescent="0.2">
      <c r="F113" s="232"/>
    </row>
    <row r="114" spans="6:6" s="231" customFormat="1" x14ac:dyDescent="0.2">
      <c r="F114" s="232"/>
    </row>
    <row r="115" spans="6:6" s="231" customFormat="1" x14ac:dyDescent="0.2">
      <c r="F115" s="232"/>
    </row>
    <row r="116" spans="6:6" s="231" customFormat="1" x14ac:dyDescent="0.2">
      <c r="F116" s="232"/>
    </row>
    <row r="117" spans="6:6" s="231" customFormat="1" x14ac:dyDescent="0.2">
      <c r="F117" s="232"/>
    </row>
    <row r="118" spans="6:6" s="231" customFormat="1" x14ac:dyDescent="0.2">
      <c r="F118" s="232"/>
    </row>
    <row r="119" spans="6:6" s="231" customFormat="1" x14ac:dyDescent="0.2">
      <c r="F119" s="232"/>
    </row>
    <row r="120" spans="6:6" s="231" customFormat="1" x14ac:dyDescent="0.2">
      <c r="F120" s="232"/>
    </row>
    <row r="121" spans="6:6" s="231" customFormat="1" x14ac:dyDescent="0.2">
      <c r="F121" s="232"/>
    </row>
    <row r="122" spans="6:6" s="231" customFormat="1" x14ac:dyDescent="0.2">
      <c r="F122" s="232"/>
    </row>
    <row r="123" spans="6:6" s="231" customFormat="1" x14ac:dyDescent="0.2">
      <c r="F123" s="232"/>
    </row>
    <row r="124" spans="6:6" s="231" customFormat="1" x14ac:dyDescent="0.2">
      <c r="F124" s="232"/>
    </row>
    <row r="125" spans="6:6" s="231" customFormat="1" x14ac:dyDescent="0.2">
      <c r="F125" s="232"/>
    </row>
    <row r="126" spans="6:6" s="231" customFormat="1" x14ac:dyDescent="0.2">
      <c r="F126" s="232"/>
    </row>
    <row r="127" spans="6:6" s="231" customFormat="1" x14ac:dyDescent="0.2">
      <c r="F127" s="232"/>
    </row>
    <row r="128" spans="6:6" s="231" customFormat="1" x14ac:dyDescent="0.2">
      <c r="F128" s="232"/>
    </row>
    <row r="129" spans="6:6" s="231" customFormat="1" x14ac:dyDescent="0.2">
      <c r="F129" s="232"/>
    </row>
    <row r="130" spans="6:6" s="231" customFormat="1" x14ac:dyDescent="0.2">
      <c r="F130" s="232"/>
    </row>
    <row r="131" spans="6:6" s="231" customFormat="1" x14ac:dyDescent="0.2">
      <c r="F131" s="232"/>
    </row>
    <row r="132" spans="6:6" s="231" customFormat="1" x14ac:dyDescent="0.2">
      <c r="F132" s="232"/>
    </row>
    <row r="133" spans="6:6" s="231" customFormat="1" x14ac:dyDescent="0.2">
      <c r="F133" s="232"/>
    </row>
    <row r="134" spans="6:6" s="231" customFormat="1" x14ac:dyDescent="0.2">
      <c r="F134" s="232"/>
    </row>
    <row r="135" spans="6:6" s="231" customFormat="1" x14ac:dyDescent="0.2">
      <c r="F135" s="232"/>
    </row>
    <row r="136" spans="6:6" s="231" customFormat="1" x14ac:dyDescent="0.2">
      <c r="F136" s="232"/>
    </row>
    <row r="137" spans="6:6" s="231" customFormat="1" x14ac:dyDescent="0.2">
      <c r="F137" s="232"/>
    </row>
    <row r="138" spans="6:6" s="231" customFormat="1" x14ac:dyDescent="0.2">
      <c r="F138" s="232"/>
    </row>
    <row r="139" spans="6:6" s="231" customFormat="1" x14ac:dyDescent="0.2">
      <c r="F139" s="232"/>
    </row>
    <row r="140" spans="6:6" s="231" customFormat="1" x14ac:dyDescent="0.2">
      <c r="F140" s="232"/>
    </row>
    <row r="141" spans="6:6" s="231" customFormat="1" x14ac:dyDescent="0.2">
      <c r="F141" s="232"/>
    </row>
    <row r="142" spans="6:6" s="231" customFormat="1" x14ac:dyDescent="0.2">
      <c r="F142" s="232"/>
    </row>
    <row r="143" spans="6:6" s="231" customFormat="1" x14ac:dyDescent="0.2">
      <c r="F143" s="232"/>
    </row>
    <row r="144" spans="6:6" s="231" customFormat="1" x14ac:dyDescent="0.2">
      <c r="F144" s="232"/>
    </row>
    <row r="145" spans="6:6" s="231" customFormat="1" x14ac:dyDescent="0.2">
      <c r="F145" s="232"/>
    </row>
    <row r="146" spans="6:6" s="231" customFormat="1" x14ac:dyDescent="0.2">
      <c r="F146" s="232"/>
    </row>
    <row r="147" spans="6:6" s="231" customFormat="1" x14ac:dyDescent="0.2">
      <c r="F147" s="232"/>
    </row>
    <row r="148" spans="6:6" s="231" customFormat="1" x14ac:dyDescent="0.2">
      <c r="F148" s="232"/>
    </row>
    <row r="149" spans="6:6" s="231" customFormat="1" x14ac:dyDescent="0.2">
      <c r="F149" s="232"/>
    </row>
    <row r="150" spans="6:6" s="231" customFormat="1" x14ac:dyDescent="0.2">
      <c r="F150" s="232"/>
    </row>
    <row r="151" spans="6:6" s="231" customFormat="1" x14ac:dyDescent="0.2">
      <c r="F151" s="232"/>
    </row>
    <row r="152" spans="6:6" s="231" customFormat="1" x14ac:dyDescent="0.2">
      <c r="F152" s="232"/>
    </row>
    <row r="153" spans="6:6" s="231" customFormat="1" x14ac:dyDescent="0.2">
      <c r="F153" s="232"/>
    </row>
    <row r="154" spans="6:6" s="231" customFormat="1" x14ac:dyDescent="0.2">
      <c r="F154" s="232"/>
    </row>
    <row r="155" spans="6:6" s="231" customFormat="1" x14ac:dyDescent="0.2">
      <c r="F155" s="232"/>
    </row>
    <row r="156" spans="6:6" s="231" customFormat="1" x14ac:dyDescent="0.2">
      <c r="F156" s="232"/>
    </row>
    <row r="157" spans="6:6" s="231" customFormat="1" x14ac:dyDescent="0.2">
      <c r="F157" s="232"/>
    </row>
    <row r="158" spans="6:6" s="231" customFormat="1" x14ac:dyDescent="0.2">
      <c r="F158" s="232"/>
    </row>
    <row r="159" spans="6:6" s="231" customFormat="1" x14ac:dyDescent="0.2">
      <c r="F159" s="232"/>
    </row>
    <row r="160" spans="6:6" s="231" customFormat="1" x14ac:dyDescent="0.2">
      <c r="F160" s="232"/>
    </row>
    <row r="161" spans="6:6" s="231" customFormat="1" x14ac:dyDescent="0.2">
      <c r="F161" s="232"/>
    </row>
    <row r="162" spans="6:6" s="231" customFormat="1" x14ac:dyDescent="0.2">
      <c r="F162" s="232"/>
    </row>
    <row r="163" spans="6:6" s="231" customFormat="1" x14ac:dyDescent="0.2">
      <c r="F163" s="232"/>
    </row>
    <row r="164" spans="6:6" s="231" customFormat="1" x14ac:dyDescent="0.2">
      <c r="F164" s="232"/>
    </row>
    <row r="165" spans="6:6" s="231" customFormat="1" x14ac:dyDescent="0.2">
      <c r="F165" s="232"/>
    </row>
    <row r="166" spans="6:6" s="231" customFormat="1" x14ac:dyDescent="0.2">
      <c r="F166" s="232"/>
    </row>
    <row r="167" spans="6:6" s="231" customFormat="1" x14ac:dyDescent="0.2">
      <c r="F167" s="232"/>
    </row>
    <row r="168" spans="6:6" s="231" customFormat="1" x14ac:dyDescent="0.2">
      <c r="F168" s="232"/>
    </row>
    <row r="169" spans="6:6" s="231" customFormat="1" x14ac:dyDescent="0.2">
      <c r="F169" s="232"/>
    </row>
    <row r="170" spans="6:6" s="231" customFormat="1" x14ac:dyDescent="0.2">
      <c r="F170" s="232"/>
    </row>
    <row r="171" spans="6:6" s="231" customFormat="1" x14ac:dyDescent="0.2">
      <c r="F171" s="232"/>
    </row>
    <row r="172" spans="6:6" s="231" customFormat="1" x14ac:dyDescent="0.2">
      <c r="F172" s="232"/>
    </row>
    <row r="173" spans="6:6" s="231" customFormat="1" x14ac:dyDescent="0.2">
      <c r="F173" s="232"/>
    </row>
    <row r="174" spans="6:6" s="231" customFormat="1" x14ac:dyDescent="0.2">
      <c r="F174" s="232"/>
    </row>
    <row r="175" spans="6:6" s="231" customFormat="1" x14ac:dyDescent="0.2">
      <c r="F175" s="232"/>
    </row>
    <row r="176" spans="6:6" s="231" customFormat="1" x14ac:dyDescent="0.2">
      <c r="F176" s="232"/>
    </row>
    <row r="177" spans="6:6" s="231" customFormat="1" x14ac:dyDescent="0.2">
      <c r="F177" s="232"/>
    </row>
    <row r="178" spans="6:6" s="231" customFormat="1" x14ac:dyDescent="0.2">
      <c r="F178" s="232"/>
    </row>
    <row r="179" spans="6:6" s="231" customFormat="1" x14ac:dyDescent="0.2">
      <c r="F179" s="232"/>
    </row>
    <row r="180" spans="6:6" s="231" customFormat="1" x14ac:dyDescent="0.2">
      <c r="F180" s="232"/>
    </row>
    <row r="181" spans="6:6" s="231" customFormat="1" x14ac:dyDescent="0.2">
      <c r="F181" s="232"/>
    </row>
    <row r="182" spans="6:6" s="231" customFormat="1" x14ac:dyDescent="0.2">
      <c r="F182" s="232"/>
    </row>
    <row r="183" spans="6:6" s="231" customFormat="1" x14ac:dyDescent="0.2">
      <c r="F183" s="232"/>
    </row>
    <row r="184" spans="6:6" s="231" customFormat="1" x14ac:dyDescent="0.2">
      <c r="F184" s="232"/>
    </row>
    <row r="185" spans="6:6" s="231" customFormat="1" x14ac:dyDescent="0.2">
      <c r="F185" s="232"/>
    </row>
    <row r="186" spans="6:6" s="231" customFormat="1" x14ac:dyDescent="0.2">
      <c r="F186" s="232"/>
    </row>
    <row r="187" spans="6:6" s="231" customFormat="1" x14ac:dyDescent="0.2">
      <c r="F187" s="232"/>
    </row>
    <row r="188" spans="6:6" s="231" customFormat="1" x14ac:dyDescent="0.2">
      <c r="F188" s="232"/>
    </row>
    <row r="189" spans="6:6" s="231" customFormat="1" x14ac:dyDescent="0.2">
      <c r="F189" s="232"/>
    </row>
    <row r="190" spans="6:6" s="231" customFormat="1" x14ac:dyDescent="0.2">
      <c r="F190" s="232"/>
    </row>
    <row r="191" spans="6:6" s="231" customFormat="1" x14ac:dyDescent="0.2">
      <c r="F191" s="232"/>
    </row>
    <row r="192" spans="6:6" s="231" customFormat="1" x14ac:dyDescent="0.2">
      <c r="F192" s="232"/>
    </row>
    <row r="193" spans="6:6" s="231" customFormat="1" x14ac:dyDescent="0.2">
      <c r="F193" s="232"/>
    </row>
    <row r="194" spans="6:6" s="231" customFormat="1" x14ac:dyDescent="0.2">
      <c r="F194" s="232"/>
    </row>
    <row r="195" spans="6:6" s="231" customFormat="1" x14ac:dyDescent="0.2">
      <c r="F195" s="232"/>
    </row>
    <row r="196" spans="6:6" s="231" customFormat="1" x14ac:dyDescent="0.2">
      <c r="F196" s="232"/>
    </row>
    <row r="197" spans="6:6" s="231" customFormat="1" x14ac:dyDescent="0.2">
      <c r="F197" s="232"/>
    </row>
    <row r="198" spans="6:6" s="231" customFormat="1" x14ac:dyDescent="0.2">
      <c r="F198" s="232"/>
    </row>
    <row r="199" spans="6:6" s="231" customFormat="1" x14ac:dyDescent="0.2">
      <c r="F199" s="232"/>
    </row>
    <row r="200" spans="6:6" s="231" customFormat="1" x14ac:dyDescent="0.2">
      <c r="F200" s="232"/>
    </row>
    <row r="201" spans="6:6" s="231" customFormat="1" x14ac:dyDescent="0.2">
      <c r="F201" s="232"/>
    </row>
    <row r="202" spans="6:6" s="231" customFormat="1" x14ac:dyDescent="0.2">
      <c r="F202" s="232"/>
    </row>
    <row r="203" spans="6:6" s="231" customFormat="1" x14ac:dyDescent="0.2">
      <c r="F203" s="232"/>
    </row>
    <row r="204" spans="6:6" s="231" customFormat="1" x14ac:dyDescent="0.2">
      <c r="F204" s="232"/>
    </row>
    <row r="205" spans="6:6" s="231" customFormat="1" x14ac:dyDescent="0.2">
      <c r="F205" s="232"/>
    </row>
    <row r="206" spans="6:6" s="231" customFormat="1" x14ac:dyDescent="0.2">
      <c r="F206" s="232"/>
    </row>
    <row r="207" spans="6:6" s="231" customFormat="1" x14ac:dyDescent="0.2">
      <c r="F207" s="232"/>
    </row>
    <row r="208" spans="6:6" s="231" customFormat="1" x14ac:dyDescent="0.2">
      <c r="F208" s="232"/>
    </row>
    <row r="209" spans="6:6" s="231" customFormat="1" x14ac:dyDescent="0.2">
      <c r="F209" s="232"/>
    </row>
    <row r="210" spans="6:6" s="231" customFormat="1" x14ac:dyDescent="0.2">
      <c r="F210" s="232"/>
    </row>
    <row r="211" spans="6:6" s="231" customFormat="1" x14ac:dyDescent="0.2">
      <c r="F211" s="232"/>
    </row>
    <row r="212" spans="6:6" s="231" customFormat="1" x14ac:dyDescent="0.2">
      <c r="F212" s="232"/>
    </row>
    <row r="213" spans="6:6" s="231" customFormat="1" x14ac:dyDescent="0.2">
      <c r="F213" s="232"/>
    </row>
    <row r="214" spans="6:6" s="231" customFormat="1" x14ac:dyDescent="0.2">
      <c r="F214" s="232"/>
    </row>
    <row r="215" spans="6:6" s="231" customFormat="1" x14ac:dyDescent="0.2">
      <c r="F215" s="232"/>
    </row>
    <row r="216" spans="6:6" s="231" customFormat="1" x14ac:dyDescent="0.2">
      <c r="F216" s="232"/>
    </row>
    <row r="217" spans="6:6" s="231" customFormat="1" x14ac:dyDescent="0.2">
      <c r="F217" s="232"/>
    </row>
    <row r="218" spans="6:6" s="231" customFormat="1" x14ac:dyDescent="0.2">
      <c r="F218" s="232"/>
    </row>
    <row r="219" spans="6:6" s="231" customFormat="1" x14ac:dyDescent="0.2">
      <c r="F219" s="232"/>
    </row>
    <row r="220" spans="6:6" s="231" customFormat="1" x14ac:dyDescent="0.2">
      <c r="F220" s="232"/>
    </row>
    <row r="221" spans="6:6" s="231" customFormat="1" x14ac:dyDescent="0.2">
      <c r="F221" s="232"/>
    </row>
    <row r="222" spans="6:6" s="231" customFormat="1" x14ac:dyDescent="0.2">
      <c r="F222" s="232"/>
    </row>
    <row r="223" spans="6:6" s="231" customFormat="1" x14ac:dyDescent="0.2">
      <c r="F223" s="232"/>
    </row>
    <row r="224" spans="6:6" s="231" customFormat="1" x14ac:dyDescent="0.2">
      <c r="F224" s="232"/>
    </row>
    <row r="225" spans="6:6" s="231" customFormat="1" x14ac:dyDescent="0.2">
      <c r="F225" s="232"/>
    </row>
    <row r="226" spans="6:6" s="231" customFormat="1" x14ac:dyDescent="0.2">
      <c r="F226" s="232"/>
    </row>
    <row r="227" spans="6:6" s="231" customFormat="1" x14ac:dyDescent="0.2">
      <c r="F227" s="232"/>
    </row>
    <row r="228" spans="6:6" s="231" customFormat="1" x14ac:dyDescent="0.2">
      <c r="F228" s="232"/>
    </row>
    <row r="229" spans="6:6" s="231" customFormat="1" x14ac:dyDescent="0.2">
      <c r="F229" s="232"/>
    </row>
    <row r="230" spans="6:6" s="231" customFormat="1" x14ac:dyDescent="0.2">
      <c r="F230" s="232"/>
    </row>
    <row r="231" spans="6:6" s="231" customFormat="1" x14ac:dyDescent="0.2">
      <c r="F231" s="232"/>
    </row>
    <row r="232" spans="6:6" s="231" customFormat="1" x14ac:dyDescent="0.2">
      <c r="F232" s="232"/>
    </row>
    <row r="233" spans="6:6" s="231" customFormat="1" x14ac:dyDescent="0.2">
      <c r="F233" s="232"/>
    </row>
    <row r="234" spans="6:6" s="231" customFormat="1" x14ac:dyDescent="0.2">
      <c r="F234" s="232"/>
    </row>
    <row r="235" spans="6:6" s="231" customFormat="1" x14ac:dyDescent="0.2">
      <c r="F235" s="232"/>
    </row>
    <row r="236" spans="6:6" s="231" customFormat="1" x14ac:dyDescent="0.2">
      <c r="F236" s="232"/>
    </row>
  </sheetData>
  <mergeCells count="12">
    <mergeCell ref="D1:F1"/>
    <mergeCell ref="B40:D40"/>
    <mergeCell ref="C35:E35"/>
    <mergeCell ref="A12:A14"/>
    <mergeCell ref="A8:F8"/>
    <mergeCell ref="B4:D4"/>
    <mergeCell ref="B6:D6"/>
    <mergeCell ref="A31:A33"/>
    <mergeCell ref="A16:A19"/>
    <mergeCell ref="A22:A23"/>
    <mergeCell ref="A24:A26"/>
    <mergeCell ref="A28:A29"/>
  </mergeCells>
  <phoneticPr fontId="1" type="noConversion"/>
  <conditionalFormatting sqref="E40">
    <cfRule type="cellIs" dxfId="32" priority="27" operator="equal">
      <formula>0</formula>
    </cfRule>
  </conditionalFormatting>
  <conditionalFormatting sqref="C37">
    <cfRule type="cellIs" dxfId="31" priority="26" operator="equal">
      <formula>0</formula>
    </cfRule>
  </conditionalFormatting>
  <conditionalFormatting sqref="C38">
    <cfRule type="cellIs" dxfId="30" priority="25" operator="equal">
      <formula>0</formula>
    </cfRule>
  </conditionalFormatting>
  <conditionalFormatting sqref="E38">
    <cfRule type="cellIs" dxfId="29" priority="24" operator="equal">
      <formula>0</formula>
    </cfRule>
  </conditionalFormatting>
  <conditionalFormatting sqref="F15">
    <cfRule type="expression" dxfId="28" priority="20">
      <formula>F15="zuerst Gewicht eingeben"</formula>
    </cfRule>
  </conditionalFormatting>
  <conditionalFormatting sqref="F12">
    <cfRule type="expression" dxfId="27" priority="14">
      <formula>F12="zuerst Gewicht eingeben"</formula>
    </cfRule>
  </conditionalFormatting>
  <conditionalFormatting sqref="F13:F14">
    <cfRule type="expression" dxfId="26" priority="5">
      <formula>F13="zuerst Gewicht eingeben"</formula>
    </cfRule>
  </conditionalFormatting>
  <conditionalFormatting sqref="F16:F19">
    <cfRule type="expression" dxfId="25" priority="4">
      <formula>F16="zuerst Gewicht eingeben"</formula>
    </cfRule>
  </conditionalFormatting>
  <conditionalFormatting sqref="F21:F26">
    <cfRule type="expression" dxfId="24" priority="3">
      <formula>F21="zuerst Gewicht eingeben"</formula>
    </cfRule>
  </conditionalFormatting>
  <conditionalFormatting sqref="F28:F29">
    <cfRule type="expression" dxfId="23" priority="2">
      <formula>F28="zuerst Gewicht eingeben"</formula>
    </cfRule>
  </conditionalFormatting>
  <conditionalFormatting sqref="F31:F33">
    <cfRule type="expression" dxfId="22" priority="1">
      <formula>F31="zuerst Gewicht eingeben"</formula>
    </cfRule>
  </conditionalFormatting>
  <pageMargins left="0.62992125984251968" right="0.62992125984251968" top="0.82677165354330717" bottom="0.74803149606299213" header="0.47244094488188981" footer="0.55118110236220474"/>
  <pageSetup paperSize="9" scale="54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BN567"/>
  <sheetViews>
    <sheetView zoomScale="70" zoomScaleNormal="70" zoomScalePageLayoutView="75" workbookViewId="0">
      <selection activeCell="C2" sqref="C2"/>
    </sheetView>
  </sheetViews>
  <sheetFormatPr baseColWidth="10" defaultColWidth="11.42578125" defaultRowHeight="15.75" x14ac:dyDescent="0.25"/>
  <cols>
    <col min="1" max="1" width="21.7109375" style="106" bestFit="1" customWidth="1"/>
    <col min="2" max="2" width="42.140625" style="1" customWidth="1"/>
    <col min="3" max="3" width="13.5703125" style="1" bestFit="1" customWidth="1"/>
    <col min="4" max="4" width="19" style="1" bestFit="1" customWidth="1"/>
    <col min="5" max="5" width="13.42578125" style="1" customWidth="1"/>
    <col min="6" max="6" width="25.28515625" style="47" bestFit="1" customWidth="1"/>
    <col min="7" max="7" width="49.7109375" style="231" bestFit="1" customWidth="1"/>
    <col min="8" max="66" width="11.42578125" style="231"/>
    <col min="67" max="16384" width="11.42578125" style="1"/>
  </cols>
  <sheetData>
    <row r="1" spans="1:66" s="231" customFormat="1" ht="31.5" x14ac:dyDescent="0.2">
      <c r="A1" s="236"/>
      <c r="B1" s="237"/>
      <c r="C1" s="237"/>
      <c r="D1" s="326" t="str">
        <f>Zusammenzug!D1</f>
        <v>MATA 2023–2025</v>
      </c>
      <c r="E1" s="326">
        <f>Zusammenzug!E1</f>
        <v>0</v>
      </c>
      <c r="F1" s="327">
        <f>Zusammenzug!F1</f>
        <v>0</v>
      </c>
    </row>
    <row r="2" spans="1:66" s="231" customFormat="1" ht="31.5" x14ac:dyDescent="0.2">
      <c r="A2" s="238"/>
      <c r="B2" s="239"/>
      <c r="C2" s="239"/>
      <c r="D2" s="239"/>
      <c r="E2" s="239"/>
      <c r="F2" s="252"/>
    </row>
    <row r="3" spans="1:66" s="231" customFormat="1" ht="15" customHeight="1" x14ac:dyDescent="0.2">
      <c r="A3" s="241"/>
      <c r="B3" s="239"/>
      <c r="C3" s="239"/>
      <c r="D3" s="239"/>
      <c r="E3" s="239"/>
      <c r="F3" s="252"/>
    </row>
    <row r="4" spans="1:66" s="231" customFormat="1" ht="24" customHeight="1" x14ac:dyDescent="0.2">
      <c r="A4" s="253" t="s">
        <v>0</v>
      </c>
      <c r="B4" s="295" t="str">
        <f>IF(Zusammenzug!B4="","",Zusammenzug!B4)</f>
        <v/>
      </c>
      <c r="C4" s="296"/>
      <c r="D4" s="297"/>
      <c r="E4" s="242" t="s">
        <v>1</v>
      </c>
      <c r="F4" s="243" t="str">
        <f>IF(Zusammenzug!F4="","",Zusammenzug!F4)</f>
        <v/>
      </c>
    </row>
    <row r="5" spans="1:66" s="231" customFormat="1" ht="15" customHeight="1" x14ac:dyDescent="0.2">
      <c r="A5" s="244"/>
      <c r="B5" s="245"/>
      <c r="C5" s="245"/>
      <c r="D5" s="245"/>
      <c r="E5" s="254"/>
      <c r="F5" s="255"/>
    </row>
    <row r="6" spans="1:66" s="231" customFormat="1" ht="24" customHeight="1" x14ac:dyDescent="0.2">
      <c r="A6" s="256" t="s">
        <v>2</v>
      </c>
      <c r="B6" s="298" t="str">
        <f>IF(Zusammenzug!B6="","",Zusammenzug!B6)</f>
        <v/>
      </c>
      <c r="C6" s="299"/>
      <c r="D6" s="300"/>
      <c r="E6" s="242" t="s">
        <v>3</v>
      </c>
      <c r="F6" s="243" t="str">
        <f>IF(Zusammenzug!F6="","",Zusammenzug!F6)</f>
        <v/>
      </c>
    </row>
    <row r="7" spans="1:66" s="231" customFormat="1" ht="15" customHeight="1" thickBot="1" x14ac:dyDescent="0.25">
      <c r="A7" s="247"/>
      <c r="B7" s="248"/>
      <c r="C7" s="248"/>
      <c r="D7" s="248"/>
      <c r="E7" s="248"/>
      <c r="F7" s="257"/>
    </row>
    <row r="8" spans="1:66" ht="21.75" thickBot="1" x14ac:dyDescent="0.4">
      <c r="A8" s="306" t="s">
        <v>59</v>
      </c>
      <c r="B8" s="307"/>
      <c r="C8" s="307"/>
      <c r="D8" s="307"/>
      <c r="E8" s="307"/>
      <c r="F8" s="308"/>
    </row>
    <row r="9" spans="1:66" ht="30" x14ac:dyDescent="0.25">
      <c r="A9" s="48"/>
      <c r="B9" s="49"/>
      <c r="C9" s="50" t="s">
        <v>30</v>
      </c>
      <c r="D9" s="50" t="s">
        <v>60</v>
      </c>
      <c r="E9" s="51"/>
      <c r="F9" s="52"/>
    </row>
    <row r="10" spans="1:66" s="58" customFormat="1" ht="13.5" customHeight="1" x14ac:dyDescent="0.3">
      <c r="A10" s="53"/>
      <c r="B10" s="54"/>
      <c r="C10" s="55" t="s">
        <v>6</v>
      </c>
      <c r="D10" s="55" t="s">
        <v>32</v>
      </c>
      <c r="E10" s="56" t="s">
        <v>33</v>
      </c>
      <c r="F10" s="57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</row>
    <row r="11" spans="1:66" ht="26.25" x14ac:dyDescent="0.25">
      <c r="A11" s="48"/>
      <c r="B11" s="59" t="s">
        <v>34</v>
      </c>
      <c r="C11" s="60" t="s">
        <v>35</v>
      </c>
      <c r="D11" s="61" t="s">
        <v>36</v>
      </c>
      <c r="E11" s="62"/>
      <c r="F11" s="63"/>
    </row>
    <row r="12" spans="1:66" ht="18" customHeight="1" x14ac:dyDescent="0.25">
      <c r="A12" s="309" t="s">
        <v>61</v>
      </c>
      <c r="B12" s="313" t="s">
        <v>62</v>
      </c>
      <c r="C12" s="314"/>
      <c r="D12" s="314"/>
      <c r="E12" s="315"/>
      <c r="F12" s="64" t="str">
        <f>IF(E12="#####","Fehler!",IF(AND(C12&lt;&gt;"",D12=""),"zuerst Gewicht eingeben",""))</f>
        <v/>
      </c>
    </row>
    <row r="13" spans="1:66" ht="18" customHeight="1" x14ac:dyDescent="0.25">
      <c r="A13" s="310"/>
      <c r="B13" s="65" t="s">
        <v>63</v>
      </c>
      <c r="C13" s="66"/>
      <c r="D13" s="66">
        <v>2.5</v>
      </c>
      <c r="E13" s="67">
        <f t="shared" ref="E13:E24" si="0">IF(AND(C13="",D13=""),"",IF(OR(D13&gt;5,D13&lt;0),"#####",IF(ISBLANK(C13),0,IF(OR(C13&gt;6,C13&lt;1),"#####",C13*D13))))</f>
        <v>0</v>
      </c>
      <c r="F13" s="64" t="str">
        <f t="shared" ref="F13:F24" si="1">IF(E13="#####","Fehler!",IF(AND(C13&lt;&gt;"",D13=""),"zuerst Gewicht eingeben",""))</f>
        <v/>
      </c>
    </row>
    <row r="14" spans="1:66" ht="18" customHeight="1" x14ac:dyDescent="0.25">
      <c r="A14" s="310"/>
      <c r="B14" s="68" t="s">
        <v>64</v>
      </c>
      <c r="C14" s="69"/>
      <c r="D14" s="69">
        <v>2.5</v>
      </c>
      <c r="E14" s="67">
        <f t="shared" si="0"/>
        <v>0</v>
      </c>
      <c r="F14" s="64" t="str">
        <f t="shared" si="1"/>
        <v/>
      </c>
    </row>
    <row r="15" spans="1:66" ht="18" customHeight="1" x14ac:dyDescent="0.25">
      <c r="A15" s="310"/>
      <c r="B15" s="68" t="s">
        <v>65</v>
      </c>
      <c r="C15" s="69"/>
      <c r="D15" s="69">
        <v>2.5</v>
      </c>
      <c r="E15" s="67">
        <f t="shared" si="0"/>
        <v>0</v>
      </c>
      <c r="F15" s="64" t="str">
        <f t="shared" si="1"/>
        <v/>
      </c>
    </row>
    <row r="16" spans="1:66" ht="17.25" customHeight="1" x14ac:dyDescent="0.25">
      <c r="A16" s="310"/>
      <c r="B16" s="70" t="s">
        <v>66</v>
      </c>
      <c r="C16" s="69"/>
      <c r="D16" s="69">
        <v>2.5</v>
      </c>
      <c r="E16" s="67">
        <f t="shared" si="0"/>
        <v>0</v>
      </c>
      <c r="F16" s="64" t="str">
        <f t="shared" si="1"/>
        <v/>
      </c>
    </row>
    <row r="17" spans="1:66" ht="18" customHeight="1" x14ac:dyDescent="0.25">
      <c r="A17" s="310"/>
      <c r="B17" s="71"/>
      <c r="C17" s="69"/>
      <c r="D17" s="69"/>
      <c r="E17" s="67" t="str">
        <f t="shared" si="0"/>
        <v/>
      </c>
      <c r="F17" s="64" t="str">
        <f t="shared" si="1"/>
        <v/>
      </c>
    </row>
    <row r="18" spans="1:66" ht="18" customHeight="1" x14ac:dyDescent="0.25">
      <c r="A18" s="310"/>
      <c r="B18" s="71"/>
      <c r="C18" s="69"/>
      <c r="D18" s="69"/>
      <c r="E18" s="67" t="str">
        <f t="shared" si="0"/>
        <v/>
      </c>
      <c r="F18" s="64" t="str">
        <f t="shared" si="1"/>
        <v/>
      </c>
    </row>
    <row r="19" spans="1:66" ht="18" customHeight="1" x14ac:dyDescent="0.25">
      <c r="A19" s="310"/>
      <c r="B19" s="313" t="s">
        <v>67</v>
      </c>
      <c r="C19" s="314"/>
      <c r="D19" s="314"/>
      <c r="E19" s="315"/>
      <c r="F19" s="64" t="str">
        <f t="shared" si="1"/>
        <v/>
      </c>
    </row>
    <row r="20" spans="1:66" ht="18" customHeight="1" x14ac:dyDescent="0.25">
      <c r="A20" s="310"/>
      <c r="B20" s="68" t="s">
        <v>68</v>
      </c>
      <c r="C20" s="69"/>
      <c r="D20" s="69">
        <v>2.5</v>
      </c>
      <c r="E20" s="67">
        <f t="shared" si="0"/>
        <v>0</v>
      </c>
      <c r="F20" s="64" t="str">
        <f t="shared" si="1"/>
        <v/>
      </c>
    </row>
    <row r="21" spans="1:66" ht="18" customHeight="1" x14ac:dyDescent="0.25">
      <c r="A21" s="310"/>
      <c r="B21" s="68" t="s">
        <v>69</v>
      </c>
      <c r="C21" s="69"/>
      <c r="D21" s="69">
        <v>2.5</v>
      </c>
      <c r="E21" s="67">
        <f t="shared" si="0"/>
        <v>0</v>
      </c>
      <c r="F21" s="64" t="str">
        <f t="shared" si="1"/>
        <v/>
      </c>
    </row>
    <row r="22" spans="1:66" ht="18" customHeight="1" x14ac:dyDescent="0.25">
      <c r="A22" s="310"/>
      <c r="B22" s="72" t="s">
        <v>70</v>
      </c>
      <c r="C22" s="69"/>
      <c r="D22" s="69">
        <v>2.5</v>
      </c>
      <c r="E22" s="67">
        <f t="shared" si="0"/>
        <v>0</v>
      </c>
      <c r="F22" s="64" t="str">
        <f t="shared" si="1"/>
        <v/>
      </c>
      <c r="H22" s="260"/>
    </row>
    <row r="23" spans="1:66" ht="18" customHeight="1" x14ac:dyDescent="0.25">
      <c r="A23" s="310"/>
      <c r="B23" s="73"/>
      <c r="C23" s="69"/>
      <c r="D23" s="69"/>
      <c r="E23" s="67" t="str">
        <f t="shared" si="0"/>
        <v/>
      </c>
      <c r="F23" s="64" t="str">
        <f t="shared" si="1"/>
        <v/>
      </c>
      <c r="H23" s="260"/>
    </row>
    <row r="24" spans="1:66" ht="18" customHeight="1" x14ac:dyDescent="0.25">
      <c r="A24" s="311"/>
      <c r="B24" s="73"/>
      <c r="C24" s="69"/>
      <c r="D24" s="69"/>
      <c r="E24" s="67" t="str">
        <f t="shared" si="0"/>
        <v/>
      </c>
      <c r="F24" s="64" t="str">
        <f t="shared" si="1"/>
        <v/>
      </c>
    </row>
    <row r="25" spans="1:66" ht="15" customHeight="1" x14ac:dyDescent="0.25">
      <c r="A25" s="48"/>
      <c r="B25" s="49"/>
      <c r="C25" s="49"/>
      <c r="D25" s="49"/>
      <c r="E25" s="51"/>
      <c r="F25" s="74"/>
    </row>
    <row r="26" spans="1:66" ht="18" customHeight="1" x14ac:dyDescent="0.25">
      <c r="A26" s="48"/>
      <c r="B26" s="75" t="s">
        <v>55</v>
      </c>
      <c r="C26" s="76">
        <f>(SUMIF(C$13:C$18,"&gt;=0",D$13:D$18)+SUMIF(C$20:C$24,"&gt;0",D$20:D$24))*6</f>
        <v>0</v>
      </c>
      <c r="D26" s="77"/>
      <c r="E26" s="51"/>
      <c r="F26" s="78"/>
    </row>
    <row r="27" spans="1:66" ht="18" customHeight="1" x14ac:dyDescent="0.25">
      <c r="A27" s="48"/>
      <c r="B27" s="75" t="s">
        <v>56</v>
      </c>
      <c r="C27" s="76">
        <f>SUMIF(C$13:C$18,"&gt;=0",D$13:D$18)+SUMIF(C$20:C$24,"&gt;=0",D$20:D$24)</f>
        <v>0</v>
      </c>
      <c r="D27" s="75" t="s">
        <v>57</v>
      </c>
      <c r="E27" s="79">
        <f>SUM(E13:E18,E20:E24)</f>
        <v>0</v>
      </c>
      <c r="F27" s="63"/>
    </row>
    <row r="28" spans="1:66" ht="24.75" customHeight="1" x14ac:dyDescent="0.35">
      <c r="A28" s="48"/>
      <c r="B28" s="80"/>
      <c r="C28" s="81"/>
      <c r="D28" s="82"/>
      <c r="E28" s="83"/>
      <c r="F28" s="63"/>
    </row>
    <row r="29" spans="1:66" s="58" customFormat="1" ht="24" customHeight="1" x14ac:dyDescent="0.35">
      <c r="A29" s="48"/>
      <c r="B29" s="80"/>
      <c r="C29" s="81"/>
      <c r="D29" s="82"/>
      <c r="E29" s="83"/>
      <c r="F29" s="63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</row>
    <row r="30" spans="1:66" ht="21" x14ac:dyDescent="0.35">
      <c r="A30" s="48"/>
      <c r="B30" s="304" t="s">
        <v>11</v>
      </c>
      <c r="C30" s="304"/>
      <c r="D30" s="304"/>
      <c r="E30" s="84">
        <f>IF(C27=0,0,E27/C27)</f>
        <v>0</v>
      </c>
      <c r="F30" s="63"/>
    </row>
    <row r="31" spans="1:66" ht="25.5" customHeight="1" x14ac:dyDescent="0.35">
      <c r="A31" s="48"/>
      <c r="B31" s="85"/>
      <c r="C31" s="86"/>
      <c r="D31" s="86"/>
      <c r="E31" s="87"/>
      <c r="F31" s="57"/>
    </row>
    <row r="32" spans="1:66" ht="30" x14ac:dyDescent="0.2">
      <c r="A32" s="88"/>
      <c r="B32" s="89"/>
      <c r="C32" s="50" t="s">
        <v>30</v>
      </c>
      <c r="D32" s="50" t="s">
        <v>60</v>
      </c>
      <c r="E32" s="90"/>
      <c r="F32" s="63"/>
    </row>
    <row r="33" spans="1:7" ht="18" customHeight="1" x14ac:dyDescent="0.3">
      <c r="A33" s="53"/>
      <c r="B33" s="54"/>
      <c r="C33" s="55" t="s">
        <v>6</v>
      </c>
      <c r="D33" s="55" t="s">
        <v>32</v>
      </c>
      <c r="E33" s="56" t="s">
        <v>33</v>
      </c>
      <c r="F33" s="63"/>
    </row>
    <row r="34" spans="1:7" ht="26.25" x14ac:dyDescent="0.25">
      <c r="A34" s="48"/>
      <c r="B34" s="59" t="s">
        <v>34</v>
      </c>
      <c r="C34" s="60" t="s">
        <v>35</v>
      </c>
      <c r="D34" s="61" t="s">
        <v>36</v>
      </c>
      <c r="E34" s="62"/>
      <c r="F34" s="91"/>
    </row>
    <row r="35" spans="1:7" ht="18" customHeight="1" x14ac:dyDescent="0.25">
      <c r="A35" s="312" t="s">
        <v>71</v>
      </c>
      <c r="B35" s="313" t="s">
        <v>62</v>
      </c>
      <c r="C35" s="314"/>
      <c r="D35" s="314"/>
      <c r="E35" s="315"/>
      <c r="F35" s="64" t="str">
        <f>IF(E35="#####","Fehler!",IF(AND(C35&lt;&gt;"",D35=""),"zuerst Gewicht eingeben",""))</f>
        <v/>
      </c>
    </row>
    <row r="36" spans="1:7" ht="18" customHeight="1" x14ac:dyDescent="0.25">
      <c r="A36" s="310"/>
      <c r="B36" s="92" t="s">
        <v>72</v>
      </c>
      <c r="C36" s="66"/>
      <c r="D36" s="66">
        <v>2.5</v>
      </c>
      <c r="E36" s="67">
        <f t="shared" ref="E36:E46" si="2">IF(AND(C36="",D36=""),"",IF(OR(D36&gt;5,D36&lt;0),"#####",IF(ISBLANK(C36),0,IF(OR(C36&gt;6,C36&lt;1),"#####",C36*D36))))</f>
        <v>0</v>
      </c>
      <c r="F36" s="64" t="str">
        <f t="shared" ref="F36:F46" si="3">IF(E36="#####","Fehler!",IF(AND(C36&lt;&gt;"",D36=""),"zuerst Gewicht eingeben",""))</f>
        <v/>
      </c>
      <c r="G36" s="261"/>
    </row>
    <row r="37" spans="1:7" ht="18" customHeight="1" x14ac:dyDescent="0.25">
      <c r="A37" s="310"/>
      <c r="B37" s="93" t="s">
        <v>73</v>
      </c>
      <c r="C37" s="69"/>
      <c r="D37" s="69">
        <v>2.5</v>
      </c>
      <c r="E37" s="67">
        <f t="shared" si="2"/>
        <v>0</v>
      </c>
      <c r="F37" s="64" t="str">
        <f t="shared" si="3"/>
        <v/>
      </c>
    </row>
    <row r="38" spans="1:7" ht="18" customHeight="1" x14ac:dyDescent="0.25">
      <c r="A38" s="310"/>
      <c r="B38" s="93" t="s">
        <v>74</v>
      </c>
      <c r="C38" s="69"/>
      <c r="D38" s="69">
        <v>2.5</v>
      </c>
      <c r="E38" s="67">
        <f t="shared" si="2"/>
        <v>0</v>
      </c>
      <c r="F38" s="64" t="str">
        <f t="shared" si="3"/>
        <v/>
      </c>
    </row>
    <row r="39" spans="1:7" ht="18" customHeight="1" x14ac:dyDescent="0.25">
      <c r="A39" s="310"/>
      <c r="B39" s="94" t="s">
        <v>75</v>
      </c>
      <c r="C39" s="69"/>
      <c r="D39" s="69">
        <v>2.5</v>
      </c>
      <c r="E39" s="67">
        <f t="shared" si="2"/>
        <v>0</v>
      </c>
      <c r="F39" s="64" t="str">
        <f t="shared" si="3"/>
        <v/>
      </c>
    </row>
    <row r="40" spans="1:7" ht="18" customHeight="1" x14ac:dyDescent="0.25">
      <c r="A40" s="310"/>
      <c r="B40" s="95"/>
      <c r="C40" s="69"/>
      <c r="D40" s="69"/>
      <c r="E40" s="67" t="str">
        <f t="shared" si="2"/>
        <v/>
      </c>
      <c r="F40" s="64" t="str">
        <f t="shared" si="3"/>
        <v/>
      </c>
    </row>
    <row r="41" spans="1:7" ht="18" customHeight="1" x14ac:dyDescent="0.25">
      <c r="A41" s="310"/>
      <c r="B41" s="95"/>
      <c r="C41" s="69"/>
      <c r="D41" s="69"/>
      <c r="E41" s="67" t="str">
        <f t="shared" si="2"/>
        <v/>
      </c>
      <c r="F41" s="64" t="str">
        <f t="shared" si="3"/>
        <v/>
      </c>
    </row>
    <row r="42" spans="1:7" ht="18" customHeight="1" x14ac:dyDescent="0.25">
      <c r="A42" s="310"/>
      <c r="B42" s="96" t="s">
        <v>67</v>
      </c>
      <c r="C42" s="97"/>
      <c r="D42" s="97"/>
      <c r="E42" s="98"/>
      <c r="F42" s="64" t="str">
        <f t="shared" si="3"/>
        <v/>
      </c>
    </row>
    <row r="43" spans="1:7" ht="18" customHeight="1" x14ac:dyDescent="0.25">
      <c r="A43" s="310"/>
      <c r="B43" s="92" t="s">
        <v>76</v>
      </c>
      <c r="C43" s="66"/>
      <c r="D43" s="66">
        <v>2.5</v>
      </c>
      <c r="E43" s="67">
        <f t="shared" si="2"/>
        <v>0</v>
      </c>
      <c r="F43" s="64" t="str">
        <f t="shared" si="3"/>
        <v/>
      </c>
    </row>
    <row r="44" spans="1:7" ht="18" customHeight="1" x14ac:dyDescent="0.25">
      <c r="A44" s="310"/>
      <c r="B44" s="92" t="s">
        <v>77</v>
      </c>
      <c r="C44" s="66"/>
      <c r="D44" s="66">
        <v>2.5</v>
      </c>
      <c r="E44" s="67">
        <f t="shared" si="2"/>
        <v>0</v>
      </c>
      <c r="F44" s="64" t="str">
        <f t="shared" si="3"/>
        <v/>
      </c>
    </row>
    <row r="45" spans="1:7" ht="18" customHeight="1" x14ac:dyDescent="0.25">
      <c r="A45" s="310"/>
      <c r="B45" s="99"/>
      <c r="C45" s="66"/>
      <c r="D45" s="69"/>
      <c r="E45" s="67" t="str">
        <f t="shared" si="2"/>
        <v/>
      </c>
      <c r="F45" s="64" t="str">
        <f t="shared" si="3"/>
        <v/>
      </c>
    </row>
    <row r="46" spans="1:7" ht="16.5" customHeight="1" x14ac:dyDescent="0.25">
      <c r="A46" s="311"/>
      <c r="B46" s="99"/>
      <c r="C46" s="66"/>
      <c r="D46" s="69"/>
      <c r="E46" s="67" t="str">
        <f t="shared" si="2"/>
        <v/>
      </c>
      <c r="F46" s="64" t="str">
        <f t="shared" si="3"/>
        <v/>
      </c>
    </row>
    <row r="47" spans="1:7" ht="24" customHeight="1" x14ac:dyDescent="0.35">
      <c r="A47" s="48"/>
      <c r="B47" s="80"/>
      <c r="C47" s="100"/>
      <c r="D47" s="101"/>
      <c r="E47" s="102"/>
      <c r="F47" s="74"/>
    </row>
    <row r="48" spans="1:7" ht="16.5" customHeight="1" x14ac:dyDescent="0.35">
      <c r="A48" s="48"/>
      <c r="B48" s="75" t="s">
        <v>55</v>
      </c>
      <c r="C48" s="76">
        <f>(SUMIF(C$36:C$41,"&gt;=0",D$36:D$41)+SUMIF(C$43:C$46,"&gt;=0",D$43:D$46))*6</f>
        <v>0</v>
      </c>
      <c r="D48" s="103"/>
      <c r="E48" s="83"/>
      <c r="F48" s="78"/>
    </row>
    <row r="49" spans="1:6" x14ac:dyDescent="0.25">
      <c r="A49" s="48"/>
      <c r="B49" s="75" t="s">
        <v>56</v>
      </c>
      <c r="C49" s="76">
        <f>SUMIF(C$36:C$41,"&gt;=0",D$36:D$41)+SUMIF(C$43:C$46,"&gt;=0",D$43:D$46)</f>
        <v>0</v>
      </c>
      <c r="D49" s="75" t="s">
        <v>57</v>
      </c>
      <c r="E49" s="79">
        <f>SUM(E36:E41,E43:E46)</f>
        <v>0</v>
      </c>
      <c r="F49" s="63"/>
    </row>
    <row r="50" spans="1:6" ht="21" x14ac:dyDescent="0.35">
      <c r="A50" s="48"/>
      <c r="B50" s="49"/>
      <c r="C50" s="81"/>
      <c r="D50" s="49"/>
      <c r="E50" s="51"/>
      <c r="F50" s="63"/>
    </row>
    <row r="51" spans="1:6" ht="21.75" thickBot="1" x14ac:dyDescent="0.4">
      <c r="A51" s="104"/>
      <c r="B51" s="305" t="s">
        <v>13</v>
      </c>
      <c r="C51" s="305"/>
      <c r="D51" s="305"/>
      <c r="E51" s="84">
        <f>IF(C49=0,0,E49/C49)</f>
        <v>0</v>
      </c>
      <c r="F51" s="105"/>
    </row>
    <row r="52" spans="1:6" s="231" customFormat="1" x14ac:dyDescent="0.25">
      <c r="A52" s="258"/>
      <c r="F52" s="232"/>
    </row>
    <row r="53" spans="1:6" s="231" customFormat="1" x14ac:dyDescent="0.25">
      <c r="A53" s="258"/>
      <c r="F53" s="232"/>
    </row>
    <row r="54" spans="1:6" s="231" customFormat="1" x14ac:dyDescent="0.25">
      <c r="A54" s="258"/>
      <c r="F54" s="232"/>
    </row>
    <row r="55" spans="1:6" s="231" customFormat="1" x14ac:dyDescent="0.25">
      <c r="A55" s="258"/>
      <c r="F55" s="232"/>
    </row>
    <row r="56" spans="1:6" s="231" customFormat="1" x14ac:dyDescent="0.25">
      <c r="A56" s="258"/>
      <c r="F56" s="232"/>
    </row>
    <row r="57" spans="1:6" s="231" customFormat="1" x14ac:dyDescent="0.25">
      <c r="A57" s="258"/>
      <c r="F57" s="232"/>
    </row>
    <row r="58" spans="1:6" s="231" customFormat="1" x14ac:dyDescent="0.25">
      <c r="A58" s="258"/>
      <c r="F58" s="232"/>
    </row>
    <row r="59" spans="1:6" s="231" customFormat="1" x14ac:dyDescent="0.25">
      <c r="A59" s="258"/>
      <c r="F59" s="232"/>
    </row>
    <row r="60" spans="1:6" s="231" customFormat="1" x14ac:dyDescent="0.25">
      <c r="A60" s="258"/>
      <c r="F60" s="232"/>
    </row>
    <row r="61" spans="1:6" s="231" customFormat="1" x14ac:dyDescent="0.25">
      <c r="A61" s="258"/>
      <c r="F61" s="232"/>
    </row>
    <row r="62" spans="1:6" s="231" customFormat="1" x14ac:dyDescent="0.25">
      <c r="A62" s="258"/>
      <c r="F62" s="232"/>
    </row>
    <row r="63" spans="1:6" s="231" customFormat="1" x14ac:dyDescent="0.25">
      <c r="A63" s="258"/>
      <c r="F63" s="232"/>
    </row>
    <row r="64" spans="1:6" s="231" customFormat="1" x14ac:dyDescent="0.25">
      <c r="A64" s="258"/>
      <c r="F64" s="232"/>
    </row>
    <row r="65" spans="1:6" s="231" customFormat="1" x14ac:dyDescent="0.25">
      <c r="A65" s="258"/>
      <c r="F65" s="232"/>
    </row>
    <row r="66" spans="1:6" s="231" customFormat="1" x14ac:dyDescent="0.25">
      <c r="A66" s="258"/>
      <c r="F66" s="232"/>
    </row>
    <row r="67" spans="1:6" s="231" customFormat="1" x14ac:dyDescent="0.25">
      <c r="A67" s="258"/>
      <c r="F67" s="232"/>
    </row>
    <row r="68" spans="1:6" s="231" customFormat="1" x14ac:dyDescent="0.25">
      <c r="A68" s="258"/>
      <c r="F68" s="232"/>
    </row>
    <row r="69" spans="1:6" s="231" customFormat="1" x14ac:dyDescent="0.25">
      <c r="A69" s="258"/>
      <c r="F69" s="232"/>
    </row>
    <row r="70" spans="1:6" s="231" customFormat="1" x14ac:dyDescent="0.25">
      <c r="A70" s="258"/>
      <c r="F70" s="232"/>
    </row>
    <row r="71" spans="1:6" s="231" customFormat="1" x14ac:dyDescent="0.25">
      <c r="A71" s="258"/>
      <c r="F71" s="232"/>
    </row>
    <row r="72" spans="1:6" s="231" customFormat="1" x14ac:dyDescent="0.25">
      <c r="A72" s="258"/>
      <c r="F72" s="232"/>
    </row>
    <row r="73" spans="1:6" s="231" customFormat="1" x14ac:dyDescent="0.25">
      <c r="A73" s="258"/>
      <c r="F73" s="232"/>
    </row>
    <row r="74" spans="1:6" s="231" customFormat="1" x14ac:dyDescent="0.25">
      <c r="A74" s="258"/>
      <c r="F74" s="232"/>
    </row>
    <row r="75" spans="1:6" s="231" customFormat="1" x14ac:dyDescent="0.25">
      <c r="A75" s="258"/>
      <c r="F75" s="232"/>
    </row>
    <row r="76" spans="1:6" s="231" customFormat="1" x14ac:dyDescent="0.25">
      <c r="A76" s="258"/>
      <c r="F76" s="232"/>
    </row>
    <row r="77" spans="1:6" s="231" customFormat="1" x14ac:dyDescent="0.25">
      <c r="A77" s="258"/>
      <c r="F77" s="232"/>
    </row>
    <row r="78" spans="1:6" s="231" customFormat="1" x14ac:dyDescent="0.25">
      <c r="A78" s="258"/>
      <c r="F78" s="232"/>
    </row>
    <row r="79" spans="1:6" s="231" customFormat="1" x14ac:dyDescent="0.25">
      <c r="A79" s="258"/>
      <c r="F79" s="232"/>
    </row>
    <row r="80" spans="1:6" s="231" customFormat="1" x14ac:dyDescent="0.25">
      <c r="A80" s="258"/>
      <c r="F80" s="232"/>
    </row>
    <row r="81" spans="1:6" s="231" customFormat="1" x14ac:dyDescent="0.25">
      <c r="A81" s="258"/>
      <c r="F81" s="232"/>
    </row>
    <row r="82" spans="1:6" s="231" customFormat="1" x14ac:dyDescent="0.25">
      <c r="A82" s="258"/>
      <c r="F82" s="232"/>
    </row>
    <row r="83" spans="1:6" s="231" customFormat="1" x14ac:dyDescent="0.25">
      <c r="A83" s="258"/>
      <c r="F83" s="232"/>
    </row>
    <row r="84" spans="1:6" s="231" customFormat="1" x14ac:dyDescent="0.25">
      <c r="A84" s="258"/>
      <c r="F84" s="232"/>
    </row>
    <row r="85" spans="1:6" s="231" customFormat="1" x14ac:dyDescent="0.25">
      <c r="A85" s="258"/>
      <c r="F85" s="232"/>
    </row>
    <row r="86" spans="1:6" s="231" customFormat="1" x14ac:dyDescent="0.25">
      <c r="A86" s="258"/>
      <c r="F86" s="232"/>
    </row>
    <row r="87" spans="1:6" s="231" customFormat="1" x14ac:dyDescent="0.25">
      <c r="A87" s="258"/>
      <c r="F87" s="232"/>
    </row>
    <row r="88" spans="1:6" s="231" customFormat="1" x14ac:dyDescent="0.25">
      <c r="A88" s="258"/>
      <c r="F88" s="232"/>
    </row>
    <row r="89" spans="1:6" s="231" customFormat="1" x14ac:dyDescent="0.25">
      <c r="A89" s="258"/>
      <c r="F89" s="232"/>
    </row>
    <row r="90" spans="1:6" s="231" customFormat="1" x14ac:dyDescent="0.25">
      <c r="A90" s="258"/>
      <c r="F90" s="232"/>
    </row>
    <row r="91" spans="1:6" s="231" customFormat="1" x14ac:dyDescent="0.25">
      <c r="A91" s="258"/>
      <c r="F91" s="232"/>
    </row>
    <row r="92" spans="1:6" s="231" customFormat="1" x14ac:dyDescent="0.25">
      <c r="A92" s="258"/>
      <c r="F92" s="232"/>
    </row>
    <row r="93" spans="1:6" s="231" customFormat="1" x14ac:dyDescent="0.25">
      <c r="A93" s="258"/>
      <c r="F93" s="232"/>
    </row>
    <row r="94" spans="1:6" s="231" customFormat="1" x14ac:dyDescent="0.25">
      <c r="A94" s="258"/>
      <c r="F94" s="232"/>
    </row>
    <row r="95" spans="1:6" s="231" customFormat="1" x14ac:dyDescent="0.25">
      <c r="A95" s="258"/>
      <c r="F95" s="232"/>
    </row>
    <row r="96" spans="1:6" s="231" customFormat="1" x14ac:dyDescent="0.25">
      <c r="A96" s="258"/>
      <c r="F96" s="232"/>
    </row>
    <row r="97" spans="1:6" s="231" customFormat="1" x14ac:dyDescent="0.25">
      <c r="A97" s="258"/>
      <c r="F97" s="232"/>
    </row>
    <row r="98" spans="1:6" s="231" customFormat="1" x14ac:dyDescent="0.25">
      <c r="A98" s="258"/>
      <c r="F98" s="232"/>
    </row>
    <row r="99" spans="1:6" s="231" customFormat="1" x14ac:dyDescent="0.25">
      <c r="A99" s="258"/>
      <c r="F99" s="232"/>
    </row>
    <row r="100" spans="1:6" s="231" customFormat="1" x14ac:dyDescent="0.25">
      <c r="A100" s="258"/>
      <c r="F100" s="232"/>
    </row>
    <row r="101" spans="1:6" s="231" customFormat="1" x14ac:dyDescent="0.25">
      <c r="A101" s="258"/>
      <c r="F101" s="232"/>
    </row>
    <row r="102" spans="1:6" s="231" customFormat="1" x14ac:dyDescent="0.25">
      <c r="A102" s="258"/>
      <c r="F102" s="232"/>
    </row>
    <row r="103" spans="1:6" s="231" customFormat="1" x14ac:dyDescent="0.25">
      <c r="A103" s="258"/>
      <c r="F103" s="232"/>
    </row>
    <row r="104" spans="1:6" s="231" customFormat="1" x14ac:dyDescent="0.25">
      <c r="A104" s="258"/>
      <c r="F104" s="232"/>
    </row>
    <row r="105" spans="1:6" s="231" customFormat="1" x14ac:dyDescent="0.25">
      <c r="A105" s="258"/>
      <c r="F105" s="232"/>
    </row>
    <row r="106" spans="1:6" s="231" customFormat="1" x14ac:dyDescent="0.25">
      <c r="A106" s="258"/>
      <c r="F106" s="232"/>
    </row>
    <row r="107" spans="1:6" s="231" customFormat="1" x14ac:dyDescent="0.25">
      <c r="A107" s="258"/>
      <c r="F107" s="232"/>
    </row>
    <row r="108" spans="1:6" s="231" customFormat="1" x14ac:dyDescent="0.25">
      <c r="A108" s="258"/>
      <c r="F108" s="232"/>
    </row>
    <row r="109" spans="1:6" s="231" customFormat="1" x14ac:dyDescent="0.25">
      <c r="A109" s="258"/>
      <c r="F109" s="232"/>
    </row>
    <row r="110" spans="1:6" s="231" customFormat="1" x14ac:dyDescent="0.25">
      <c r="A110" s="258"/>
      <c r="F110" s="232"/>
    </row>
    <row r="111" spans="1:6" s="231" customFormat="1" x14ac:dyDescent="0.25">
      <c r="A111" s="258"/>
      <c r="F111" s="232"/>
    </row>
    <row r="112" spans="1:6" s="231" customFormat="1" x14ac:dyDescent="0.25">
      <c r="A112" s="258"/>
      <c r="F112" s="232"/>
    </row>
    <row r="113" spans="1:6" s="231" customFormat="1" x14ac:dyDescent="0.25">
      <c r="A113" s="258"/>
      <c r="F113" s="232"/>
    </row>
    <row r="114" spans="1:6" s="231" customFormat="1" x14ac:dyDescent="0.25">
      <c r="A114" s="258"/>
      <c r="F114" s="232"/>
    </row>
    <row r="115" spans="1:6" s="231" customFormat="1" x14ac:dyDescent="0.25">
      <c r="A115" s="258"/>
      <c r="F115" s="232"/>
    </row>
    <row r="116" spans="1:6" s="231" customFormat="1" x14ac:dyDescent="0.25">
      <c r="A116" s="258"/>
      <c r="F116" s="232"/>
    </row>
    <row r="117" spans="1:6" s="231" customFormat="1" x14ac:dyDescent="0.25">
      <c r="A117" s="258"/>
      <c r="F117" s="232"/>
    </row>
    <row r="118" spans="1:6" s="231" customFormat="1" x14ac:dyDescent="0.25">
      <c r="A118" s="258"/>
      <c r="F118" s="232"/>
    </row>
    <row r="119" spans="1:6" s="231" customFormat="1" x14ac:dyDescent="0.25">
      <c r="A119" s="258"/>
      <c r="F119" s="232"/>
    </row>
    <row r="120" spans="1:6" s="231" customFormat="1" x14ac:dyDescent="0.25">
      <c r="A120" s="258"/>
      <c r="F120" s="232"/>
    </row>
    <row r="121" spans="1:6" s="231" customFormat="1" x14ac:dyDescent="0.25">
      <c r="A121" s="258"/>
      <c r="F121" s="232"/>
    </row>
    <row r="122" spans="1:6" s="231" customFormat="1" x14ac:dyDescent="0.25">
      <c r="A122" s="258"/>
      <c r="F122" s="232"/>
    </row>
    <row r="123" spans="1:6" s="231" customFormat="1" x14ac:dyDescent="0.25">
      <c r="A123" s="258"/>
      <c r="F123" s="232"/>
    </row>
    <row r="124" spans="1:6" s="231" customFormat="1" x14ac:dyDescent="0.25">
      <c r="A124" s="258"/>
      <c r="F124" s="232"/>
    </row>
    <row r="125" spans="1:6" s="231" customFormat="1" x14ac:dyDescent="0.25">
      <c r="A125" s="258"/>
      <c r="F125" s="232"/>
    </row>
    <row r="126" spans="1:6" s="231" customFormat="1" x14ac:dyDescent="0.25">
      <c r="A126" s="258"/>
      <c r="F126" s="232"/>
    </row>
    <row r="127" spans="1:6" s="231" customFormat="1" x14ac:dyDescent="0.25">
      <c r="A127" s="258"/>
      <c r="F127" s="232"/>
    </row>
    <row r="128" spans="1:6" s="231" customFormat="1" x14ac:dyDescent="0.25">
      <c r="A128" s="258"/>
      <c r="F128" s="232"/>
    </row>
    <row r="129" spans="1:6" s="231" customFormat="1" x14ac:dyDescent="0.25">
      <c r="A129" s="258"/>
      <c r="F129" s="232"/>
    </row>
    <row r="130" spans="1:6" s="231" customFormat="1" x14ac:dyDescent="0.25">
      <c r="A130" s="258"/>
      <c r="F130" s="232"/>
    </row>
    <row r="131" spans="1:6" s="231" customFormat="1" x14ac:dyDescent="0.25">
      <c r="A131" s="258"/>
      <c r="F131" s="232"/>
    </row>
    <row r="132" spans="1:6" s="231" customFormat="1" x14ac:dyDescent="0.25">
      <c r="A132" s="258"/>
      <c r="F132" s="232"/>
    </row>
    <row r="133" spans="1:6" s="231" customFormat="1" x14ac:dyDescent="0.25">
      <c r="A133" s="258"/>
      <c r="F133" s="232"/>
    </row>
    <row r="134" spans="1:6" s="231" customFormat="1" x14ac:dyDescent="0.25">
      <c r="A134" s="258"/>
      <c r="F134" s="232"/>
    </row>
    <row r="135" spans="1:6" s="231" customFormat="1" x14ac:dyDescent="0.25">
      <c r="A135" s="258"/>
      <c r="F135" s="232"/>
    </row>
    <row r="136" spans="1:6" s="231" customFormat="1" x14ac:dyDescent="0.25">
      <c r="A136" s="258"/>
      <c r="F136" s="232"/>
    </row>
    <row r="137" spans="1:6" s="231" customFormat="1" x14ac:dyDescent="0.25">
      <c r="A137" s="258"/>
      <c r="F137" s="232"/>
    </row>
    <row r="138" spans="1:6" s="231" customFormat="1" x14ac:dyDescent="0.25">
      <c r="A138" s="258"/>
      <c r="F138" s="232"/>
    </row>
    <row r="139" spans="1:6" s="231" customFormat="1" x14ac:dyDescent="0.25">
      <c r="A139" s="258"/>
      <c r="F139" s="232"/>
    </row>
    <row r="140" spans="1:6" s="231" customFormat="1" x14ac:dyDescent="0.25">
      <c r="A140" s="258"/>
      <c r="F140" s="232"/>
    </row>
    <row r="141" spans="1:6" s="231" customFormat="1" x14ac:dyDescent="0.25">
      <c r="A141" s="258"/>
      <c r="F141" s="232"/>
    </row>
    <row r="142" spans="1:6" s="231" customFormat="1" x14ac:dyDescent="0.25">
      <c r="A142" s="258"/>
      <c r="F142" s="232"/>
    </row>
    <row r="143" spans="1:6" s="231" customFormat="1" x14ac:dyDescent="0.25">
      <c r="A143" s="258"/>
      <c r="F143" s="232"/>
    </row>
    <row r="144" spans="1:6" s="231" customFormat="1" x14ac:dyDescent="0.25">
      <c r="A144" s="258"/>
      <c r="F144" s="232"/>
    </row>
    <row r="145" spans="1:6" s="231" customFormat="1" x14ac:dyDescent="0.25">
      <c r="A145" s="258"/>
      <c r="F145" s="232"/>
    </row>
    <row r="146" spans="1:6" s="231" customFormat="1" x14ac:dyDescent="0.25">
      <c r="A146" s="258"/>
      <c r="F146" s="232"/>
    </row>
    <row r="147" spans="1:6" s="231" customFormat="1" x14ac:dyDescent="0.25">
      <c r="A147" s="258"/>
      <c r="F147" s="232"/>
    </row>
    <row r="148" spans="1:6" s="231" customFormat="1" x14ac:dyDescent="0.25">
      <c r="A148" s="258"/>
      <c r="F148" s="232"/>
    </row>
    <row r="149" spans="1:6" s="231" customFormat="1" x14ac:dyDescent="0.25">
      <c r="A149" s="258"/>
      <c r="F149" s="232"/>
    </row>
    <row r="150" spans="1:6" s="231" customFormat="1" x14ac:dyDescent="0.25">
      <c r="A150" s="258"/>
      <c r="F150" s="232"/>
    </row>
    <row r="151" spans="1:6" s="231" customFormat="1" x14ac:dyDescent="0.25">
      <c r="A151" s="258"/>
      <c r="F151" s="232"/>
    </row>
    <row r="152" spans="1:6" s="231" customFormat="1" x14ac:dyDescent="0.25">
      <c r="A152" s="258"/>
      <c r="F152" s="232"/>
    </row>
    <row r="153" spans="1:6" s="231" customFormat="1" x14ac:dyDescent="0.25">
      <c r="A153" s="258"/>
      <c r="F153" s="232"/>
    </row>
    <row r="154" spans="1:6" s="231" customFormat="1" x14ac:dyDescent="0.25">
      <c r="A154" s="258"/>
      <c r="F154" s="232"/>
    </row>
    <row r="155" spans="1:6" s="231" customFormat="1" x14ac:dyDescent="0.25">
      <c r="A155" s="258"/>
      <c r="F155" s="232"/>
    </row>
    <row r="156" spans="1:6" s="231" customFormat="1" x14ac:dyDescent="0.25">
      <c r="A156" s="258"/>
      <c r="F156" s="232"/>
    </row>
    <row r="157" spans="1:6" s="231" customFormat="1" x14ac:dyDescent="0.25">
      <c r="A157" s="258"/>
      <c r="F157" s="232"/>
    </row>
    <row r="158" spans="1:6" s="231" customFormat="1" x14ac:dyDescent="0.25">
      <c r="A158" s="258"/>
      <c r="F158" s="232"/>
    </row>
    <row r="159" spans="1:6" s="231" customFormat="1" x14ac:dyDescent="0.25">
      <c r="A159" s="258"/>
      <c r="F159" s="232"/>
    </row>
    <row r="160" spans="1:6" s="231" customFormat="1" x14ac:dyDescent="0.25">
      <c r="A160" s="258"/>
      <c r="F160" s="232"/>
    </row>
    <row r="161" spans="1:6" s="231" customFormat="1" x14ac:dyDescent="0.25">
      <c r="A161" s="258"/>
      <c r="F161" s="232"/>
    </row>
    <row r="162" spans="1:6" s="231" customFormat="1" x14ac:dyDescent="0.25">
      <c r="A162" s="258"/>
      <c r="F162" s="232"/>
    </row>
    <row r="163" spans="1:6" s="231" customFormat="1" x14ac:dyDescent="0.25">
      <c r="A163" s="258"/>
      <c r="F163" s="232"/>
    </row>
    <row r="164" spans="1:6" s="231" customFormat="1" x14ac:dyDescent="0.25">
      <c r="A164" s="258"/>
      <c r="F164" s="232"/>
    </row>
    <row r="165" spans="1:6" s="231" customFormat="1" x14ac:dyDescent="0.25">
      <c r="A165" s="258"/>
      <c r="F165" s="232"/>
    </row>
    <row r="166" spans="1:6" s="231" customFormat="1" x14ac:dyDescent="0.25">
      <c r="A166" s="258"/>
      <c r="F166" s="232"/>
    </row>
    <row r="167" spans="1:6" s="231" customFormat="1" x14ac:dyDescent="0.25">
      <c r="A167" s="258"/>
      <c r="F167" s="232"/>
    </row>
    <row r="168" spans="1:6" s="231" customFormat="1" x14ac:dyDescent="0.25">
      <c r="A168" s="258"/>
      <c r="F168" s="232"/>
    </row>
    <row r="169" spans="1:6" s="231" customFormat="1" x14ac:dyDescent="0.25">
      <c r="A169" s="258"/>
      <c r="F169" s="232"/>
    </row>
    <row r="170" spans="1:6" s="231" customFormat="1" x14ac:dyDescent="0.25">
      <c r="A170" s="258"/>
      <c r="F170" s="232"/>
    </row>
    <row r="171" spans="1:6" s="231" customFormat="1" x14ac:dyDescent="0.25">
      <c r="A171" s="258"/>
      <c r="F171" s="232"/>
    </row>
    <row r="172" spans="1:6" s="231" customFormat="1" x14ac:dyDescent="0.25">
      <c r="A172" s="258"/>
      <c r="F172" s="232"/>
    </row>
    <row r="173" spans="1:6" s="231" customFormat="1" x14ac:dyDescent="0.25">
      <c r="A173" s="258"/>
      <c r="F173" s="232"/>
    </row>
    <row r="174" spans="1:6" s="231" customFormat="1" x14ac:dyDescent="0.25">
      <c r="A174" s="258"/>
      <c r="F174" s="232"/>
    </row>
    <row r="175" spans="1:6" s="231" customFormat="1" x14ac:dyDescent="0.25">
      <c r="A175" s="258"/>
      <c r="F175" s="232"/>
    </row>
    <row r="176" spans="1:6" s="231" customFormat="1" x14ac:dyDescent="0.25">
      <c r="A176" s="258"/>
      <c r="F176" s="232"/>
    </row>
    <row r="177" spans="1:6" s="231" customFormat="1" x14ac:dyDescent="0.25">
      <c r="A177" s="258"/>
      <c r="F177" s="232"/>
    </row>
    <row r="178" spans="1:6" s="231" customFormat="1" x14ac:dyDescent="0.25">
      <c r="A178" s="258"/>
      <c r="F178" s="232"/>
    </row>
    <row r="179" spans="1:6" s="231" customFormat="1" x14ac:dyDescent="0.25">
      <c r="A179" s="258"/>
      <c r="F179" s="232"/>
    </row>
    <row r="180" spans="1:6" s="231" customFormat="1" x14ac:dyDescent="0.25">
      <c r="A180" s="258"/>
      <c r="F180" s="232"/>
    </row>
    <row r="181" spans="1:6" s="231" customFormat="1" x14ac:dyDescent="0.25">
      <c r="A181" s="258"/>
      <c r="F181" s="232"/>
    </row>
    <row r="182" spans="1:6" s="231" customFormat="1" x14ac:dyDescent="0.25">
      <c r="A182" s="258"/>
      <c r="F182" s="232"/>
    </row>
    <row r="183" spans="1:6" s="231" customFormat="1" x14ac:dyDescent="0.25">
      <c r="A183" s="258"/>
      <c r="F183" s="232"/>
    </row>
    <row r="184" spans="1:6" s="231" customFormat="1" x14ac:dyDescent="0.25">
      <c r="A184" s="258"/>
      <c r="F184" s="232"/>
    </row>
    <row r="185" spans="1:6" s="231" customFormat="1" x14ac:dyDescent="0.25">
      <c r="A185" s="258"/>
      <c r="F185" s="232"/>
    </row>
    <row r="186" spans="1:6" s="231" customFormat="1" x14ac:dyDescent="0.25">
      <c r="A186" s="258"/>
      <c r="F186" s="232"/>
    </row>
    <row r="187" spans="1:6" s="231" customFormat="1" x14ac:dyDescent="0.25">
      <c r="A187" s="258"/>
      <c r="F187" s="232"/>
    </row>
    <row r="188" spans="1:6" s="231" customFormat="1" x14ac:dyDescent="0.25">
      <c r="A188" s="258"/>
      <c r="F188" s="232"/>
    </row>
    <row r="189" spans="1:6" s="231" customFormat="1" x14ac:dyDescent="0.25">
      <c r="A189" s="258"/>
      <c r="F189" s="232"/>
    </row>
    <row r="190" spans="1:6" s="231" customFormat="1" x14ac:dyDescent="0.25">
      <c r="A190" s="258"/>
      <c r="F190" s="232"/>
    </row>
    <row r="191" spans="1:6" s="231" customFormat="1" x14ac:dyDescent="0.25">
      <c r="A191" s="258"/>
      <c r="F191" s="232"/>
    </row>
    <row r="192" spans="1:6" s="231" customFormat="1" x14ac:dyDescent="0.25">
      <c r="A192" s="258"/>
      <c r="F192" s="232"/>
    </row>
    <row r="193" spans="1:6" s="231" customFormat="1" x14ac:dyDescent="0.25">
      <c r="A193" s="258"/>
      <c r="F193" s="232"/>
    </row>
    <row r="194" spans="1:6" s="231" customFormat="1" x14ac:dyDescent="0.25">
      <c r="A194" s="258"/>
      <c r="F194" s="232"/>
    </row>
    <row r="195" spans="1:6" s="231" customFormat="1" x14ac:dyDescent="0.25">
      <c r="A195" s="258"/>
      <c r="F195" s="232"/>
    </row>
    <row r="196" spans="1:6" s="231" customFormat="1" x14ac:dyDescent="0.25">
      <c r="A196" s="258"/>
      <c r="F196" s="232"/>
    </row>
    <row r="197" spans="1:6" s="231" customFormat="1" x14ac:dyDescent="0.25">
      <c r="A197" s="258"/>
      <c r="F197" s="232"/>
    </row>
    <row r="198" spans="1:6" s="231" customFormat="1" x14ac:dyDescent="0.25">
      <c r="A198" s="258"/>
      <c r="F198" s="232"/>
    </row>
    <row r="199" spans="1:6" s="231" customFormat="1" x14ac:dyDescent="0.25">
      <c r="A199" s="258"/>
      <c r="F199" s="232"/>
    </row>
    <row r="200" spans="1:6" s="231" customFormat="1" x14ac:dyDescent="0.25">
      <c r="A200" s="258"/>
      <c r="F200" s="232"/>
    </row>
    <row r="201" spans="1:6" s="231" customFormat="1" x14ac:dyDescent="0.25">
      <c r="A201" s="258"/>
      <c r="F201" s="232"/>
    </row>
    <row r="202" spans="1:6" s="231" customFormat="1" x14ac:dyDescent="0.25">
      <c r="A202" s="258"/>
      <c r="F202" s="232"/>
    </row>
    <row r="203" spans="1:6" s="231" customFormat="1" x14ac:dyDescent="0.25">
      <c r="A203" s="258"/>
      <c r="F203" s="232"/>
    </row>
    <row r="204" spans="1:6" s="231" customFormat="1" x14ac:dyDescent="0.25">
      <c r="A204" s="258"/>
      <c r="F204" s="232"/>
    </row>
    <row r="205" spans="1:6" s="231" customFormat="1" x14ac:dyDescent="0.25">
      <c r="A205" s="258"/>
      <c r="F205" s="232"/>
    </row>
    <row r="206" spans="1:6" s="231" customFormat="1" x14ac:dyDescent="0.25">
      <c r="A206" s="258"/>
      <c r="F206" s="232"/>
    </row>
    <row r="207" spans="1:6" s="231" customFormat="1" x14ac:dyDescent="0.25">
      <c r="A207" s="258"/>
      <c r="F207" s="232"/>
    </row>
    <row r="208" spans="1:6" s="231" customFormat="1" x14ac:dyDescent="0.25">
      <c r="A208" s="258"/>
      <c r="F208" s="232"/>
    </row>
    <row r="209" spans="1:6" s="231" customFormat="1" x14ac:dyDescent="0.25">
      <c r="A209" s="258"/>
      <c r="F209" s="232"/>
    </row>
    <row r="210" spans="1:6" s="231" customFormat="1" x14ac:dyDescent="0.25">
      <c r="A210" s="258"/>
      <c r="F210" s="232"/>
    </row>
    <row r="211" spans="1:6" s="231" customFormat="1" x14ac:dyDescent="0.25">
      <c r="A211" s="258"/>
      <c r="F211" s="232"/>
    </row>
    <row r="212" spans="1:6" s="231" customFormat="1" x14ac:dyDescent="0.25">
      <c r="A212" s="258"/>
      <c r="F212" s="232"/>
    </row>
    <row r="213" spans="1:6" s="231" customFormat="1" x14ac:dyDescent="0.25">
      <c r="A213" s="258"/>
      <c r="F213" s="232"/>
    </row>
    <row r="214" spans="1:6" s="231" customFormat="1" x14ac:dyDescent="0.25">
      <c r="A214" s="258"/>
      <c r="F214" s="232"/>
    </row>
    <row r="215" spans="1:6" s="231" customFormat="1" x14ac:dyDescent="0.25">
      <c r="A215" s="258"/>
      <c r="F215" s="232"/>
    </row>
    <row r="216" spans="1:6" s="231" customFormat="1" x14ac:dyDescent="0.25">
      <c r="A216" s="258"/>
      <c r="F216" s="232"/>
    </row>
    <row r="217" spans="1:6" s="231" customFormat="1" x14ac:dyDescent="0.25">
      <c r="A217" s="258"/>
      <c r="F217" s="232"/>
    </row>
    <row r="218" spans="1:6" s="231" customFormat="1" x14ac:dyDescent="0.25">
      <c r="A218" s="258"/>
      <c r="F218" s="232"/>
    </row>
    <row r="219" spans="1:6" s="231" customFormat="1" x14ac:dyDescent="0.25">
      <c r="A219" s="258"/>
      <c r="F219" s="232"/>
    </row>
    <row r="220" spans="1:6" s="231" customFormat="1" x14ac:dyDescent="0.25">
      <c r="A220" s="258"/>
      <c r="F220" s="232"/>
    </row>
    <row r="221" spans="1:6" s="231" customFormat="1" x14ac:dyDescent="0.25">
      <c r="A221" s="258"/>
      <c r="F221" s="232"/>
    </row>
    <row r="222" spans="1:6" s="231" customFormat="1" x14ac:dyDescent="0.25">
      <c r="A222" s="258"/>
      <c r="F222" s="232"/>
    </row>
    <row r="223" spans="1:6" s="231" customFormat="1" x14ac:dyDescent="0.25">
      <c r="A223" s="258"/>
      <c r="F223" s="232"/>
    </row>
    <row r="224" spans="1:6" s="231" customFormat="1" x14ac:dyDescent="0.25">
      <c r="A224" s="258"/>
      <c r="F224" s="232"/>
    </row>
    <row r="225" spans="1:6" s="231" customFormat="1" x14ac:dyDescent="0.25">
      <c r="A225" s="258"/>
      <c r="F225" s="232"/>
    </row>
    <row r="226" spans="1:6" s="231" customFormat="1" x14ac:dyDescent="0.25">
      <c r="A226" s="258"/>
      <c r="F226" s="232"/>
    </row>
    <row r="227" spans="1:6" s="231" customFormat="1" x14ac:dyDescent="0.25">
      <c r="A227" s="258"/>
      <c r="F227" s="232"/>
    </row>
    <row r="228" spans="1:6" s="231" customFormat="1" x14ac:dyDescent="0.25">
      <c r="A228" s="258"/>
      <c r="F228" s="232"/>
    </row>
    <row r="229" spans="1:6" s="231" customFormat="1" x14ac:dyDescent="0.25">
      <c r="A229" s="258"/>
      <c r="F229" s="232"/>
    </row>
    <row r="230" spans="1:6" s="231" customFormat="1" x14ac:dyDescent="0.25">
      <c r="A230" s="258"/>
      <c r="F230" s="232"/>
    </row>
    <row r="231" spans="1:6" s="231" customFormat="1" x14ac:dyDescent="0.25">
      <c r="A231" s="258"/>
      <c r="F231" s="232"/>
    </row>
    <row r="232" spans="1:6" s="231" customFormat="1" x14ac:dyDescent="0.25">
      <c r="A232" s="258"/>
      <c r="F232" s="232"/>
    </row>
    <row r="233" spans="1:6" s="231" customFormat="1" x14ac:dyDescent="0.25">
      <c r="A233" s="258"/>
      <c r="F233" s="232"/>
    </row>
    <row r="234" spans="1:6" s="231" customFormat="1" x14ac:dyDescent="0.25">
      <c r="A234" s="258"/>
      <c r="F234" s="232"/>
    </row>
    <row r="235" spans="1:6" s="231" customFormat="1" x14ac:dyDescent="0.25">
      <c r="A235" s="258"/>
      <c r="F235" s="232"/>
    </row>
    <row r="236" spans="1:6" s="231" customFormat="1" x14ac:dyDescent="0.25">
      <c r="A236" s="258"/>
      <c r="F236" s="232"/>
    </row>
    <row r="237" spans="1:6" s="231" customFormat="1" x14ac:dyDescent="0.25">
      <c r="A237" s="258"/>
      <c r="F237" s="232"/>
    </row>
    <row r="238" spans="1:6" s="231" customFormat="1" x14ac:dyDescent="0.25">
      <c r="A238" s="258"/>
      <c r="F238" s="232"/>
    </row>
    <row r="239" spans="1:6" s="231" customFormat="1" x14ac:dyDescent="0.25">
      <c r="A239" s="258"/>
      <c r="F239" s="232"/>
    </row>
    <row r="240" spans="1:6" s="231" customFormat="1" x14ac:dyDescent="0.25">
      <c r="A240" s="258"/>
      <c r="F240" s="232"/>
    </row>
    <row r="241" spans="1:6" s="231" customFormat="1" x14ac:dyDescent="0.25">
      <c r="A241" s="258"/>
      <c r="F241" s="232"/>
    </row>
    <row r="242" spans="1:6" s="231" customFormat="1" x14ac:dyDescent="0.25">
      <c r="A242" s="258"/>
      <c r="F242" s="232"/>
    </row>
    <row r="243" spans="1:6" s="231" customFormat="1" x14ac:dyDescent="0.25">
      <c r="A243" s="258"/>
      <c r="F243" s="232"/>
    </row>
    <row r="244" spans="1:6" s="231" customFormat="1" x14ac:dyDescent="0.25">
      <c r="A244" s="258"/>
      <c r="F244" s="232"/>
    </row>
    <row r="245" spans="1:6" s="231" customFormat="1" x14ac:dyDescent="0.25">
      <c r="A245" s="258"/>
      <c r="F245" s="232"/>
    </row>
    <row r="246" spans="1:6" s="231" customFormat="1" x14ac:dyDescent="0.25">
      <c r="A246" s="258"/>
      <c r="F246" s="232"/>
    </row>
    <row r="247" spans="1:6" s="231" customFormat="1" x14ac:dyDescent="0.25">
      <c r="A247" s="258"/>
      <c r="F247" s="232"/>
    </row>
    <row r="248" spans="1:6" s="231" customFormat="1" x14ac:dyDescent="0.25">
      <c r="A248" s="258"/>
      <c r="F248" s="232"/>
    </row>
    <row r="249" spans="1:6" s="231" customFormat="1" x14ac:dyDescent="0.25">
      <c r="A249" s="258"/>
      <c r="F249" s="232"/>
    </row>
    <row r="250" spans="1:6" s="231" customFormat="1" x14ac:dyDescent="0.25">
      <c r="A250" s="258"/>
      <c r="F250" s="232"/>
    </row>
    <row r="251" spans="1:6" s="231" customFormat="1" x14ac:dyDescent="0.25">
      <c r="A251" s="258"/>
      <c r="F251" s="232"/>
    </row>
    <row r="252" spans="1:6" s="231" customFormat="1" x14ac:dyDescent="0.25">
      <c r="A252" s="258"/>
      <c r="F252" s="232"/>
    </row>
    <row r="253" spans="1:6" s="231" customFormat="1" x14ac:dyDescent="0.25">
      <c r="A253" s="258"/>
      <c r="F253" s="232"/>
    </row>
    <row r="254" spans="1:6" s="231" customFormat="1" x14ac:dyDescent="0.25">
      <c r="A254" s="258"/>
      <c r="F254" s="232"/>
    </row>
    <row r="255" spans="1:6" s="231" customFormat="1" x14ac:dyDescent="0.25">
      <c r="A255" s="258"/>
      <c r="F255" s="232"/>
    </row>
    <row r="256" spans="1:6" s="231" customFormat="1" x14ac:dyDescent="0.25">
      <c r="A256" s="258"/>
      <c r="F256" s="232"/>
    </row>
    <row r="257" spans="1:6" s="231" customFormat="1" x14ac:dyDescent="0.25">
      <c r="A257" s="258"/>
      <c r="F257" s="232"/>
    </row>
    <row r="258" spans="1:6" s="231" customFormat="1" x14ac:dyDescent="0.25">
      <c r="A258" s="258"/>
      <c r="F258" s="232"/>
    </row>
    <row r="259" spans="1:6" s="231" customFormat="1" x14ac:dyDescent="0.25">
      <c r="A259" s="258"/>
      <c r="F259" s="232"/>
    </row>
    <row r="260" spans="1:6" s="231" customFormat="1" x14ac:dyDescent="0.25">
      <c r="A260" s="258"/>
      <c r="F260" s="232"/>
    </row>
    <row r="261" spans="1:6" s="231" customFormat="1" x14ac:dyDescent="0.25">
      <c r="A261" s="258"/>
      <c r="F261" s="232"/>
    </row>
    <row r="262" spans="1:6" s="231" customFormat="1" x14ac:dyDescent="0.25">
      <c r="A262" s="258"/>
      <c r="F262" s="232"/>
    </row>
    <row r="263" spans="1:6" s="231" customFormat="1" x14ac:dyDescent="0.25">
      <c r="A263" s="258"/>
      <c r="F263" s="232"/>
    </row>
    <row r="264" spans="1:6" s="231" customFormat="1" x14ac:dyDescent="0.25">
      <c r="A264" s="258"/>
      <c r="F264" s="232"/>
    </row>
    <row r="265" spans="1:6" s="231" customFormat="1" x14ac:dyDescent="0.25">
      <c r="A265" s="258"/>
      <c r="F265" s="232"/>
    </row>
    <row r="266" spans="1:6" s="231" customFormat="1" x14ac:dyDescent="0.25">
      <c r="A266" s="258"/>
      <c r="F266" s="232"/>
    </row>
    <row r="267" spans="1:6" s="231" customFormat="1" x14ac:dyDescent="0.25">
      <c r="A267" s="258"/>
      <c r="F267" s="232"/>
    </row>
    <row r="268" spans="1:6" s="231" customFormat="1" x14ac:dyDescent="0.25">
      <c r="A268" s="258"/>
      <c r="F268" s="232"/>
    </row>
    <row r="269" spans="1:6" s="231" customFormat="1" x14ac:dyDescent="0.25">
      <c r="A269" s="258"/>
      <c r="F269" s="232"/>
    </row>
    <row r="270" spans="1:6" s="231" customFormat="1" x14ac:dyDescent="0.25">
      <c r="A270" s="258"/>
      <c r="F270" s="232"/>
    </row>
    <row r="271" spans="1:6" s="231" customFormat="1" x14ac:dyDescent="0.25">
      <c r="A271" s="258"/>
      <c r="F271" s="232"/>
    </row>
    <row r="272" spans="1:6" s="231" customFormat="1" x14ac:dyDescent="0.25">
      <c r="A272" s="258"/>
      <c r="F272" s="232"/>
    </row>
    <row r="273" spans="1:6" s="231" customFormat="1" x14ac:dyDescent="0.25">
      <c r="A273" s="258"/>
      <c r="F273" s="232"/>
    </row>
    <row r="274" spans="1:6" s="231" customFormat="1" x14ac:dyDescent="0.25">
      <c r="A274" s="258"/>
      <c r="F274" s="232"/>
    </row>
    <row r="275" spans="1:6" s="231" customFormat="1" x14ac:dyDescent="0.25">
      <c r="A275" s="258"/>
      <c r="F275" s="232"/>
    </row>
    <row r="276" spans="1:6" s="231" customFormat="1" x14ac:dyDescent="0.25">
      <c r="A276" s="258"/>
      <c r="F276" s="232"/>
    </row>
    <row r="277" spans="1:6" s="231" customFormat="1" x14ac:dyDescent="0.25">
      <c r="A277" s="258"/>
      <c r="F277" s="232"/>
    </row>
    <row r="278" spans="1:6" s="231" customFormat="1" x14ac:dyDescent="0.25">
      <c r="A278" s="258"/>
      <c r="F278" s="232"/>
    </row>
    <row r="279" spans="1:6" s="231" customFormat="1" x14ac:dyDescent="0.25">
      <c r="A279" s="258"/>
      <c r="F279" s="232"/>
    </row>
    <row r="280" spans="1:6" s="231" customFormat="1" x14ac:dyDescent="0.25">
      <c r="A280" s="258"/>
      <c r="F280" s="232"/>
    </row>
    <row r="281" spans="1:6" s="231" customFormat="1" x14ac:dyDescent="0.25">
      <c r="A281" s="258"/>
      <c r="F281" s="232"/>
    </row>
    <row r="282" spans="1:6" s="231" customFormat="1" x14ac:dyDescent="0.25">
      <c r="A282" s="258"/>
      <c r="F282" s="232"/>
    </row>
    <row r="283" spans="1:6" s="231" customFormat="1" x14ac:dyDescent="0.25">
      <c r="A283" s="258"/>
      <c r="F283" s="232"/>
    </row>
    <row r="284" spans="1:6" s="231" customFormat="1" x14ac:dyDescent="0.25">
      <c r="A284" s="258"/>
      <c r="F284" s="232"/>
    </row>
    <row r="285" spans="1:6" s="231" customFormat="1" x14ac:dyDescent="0.25">
      <c r="A285" s="258"/>
      <c r="F285" s="232"/>
    </row>
    <row r="286" spans="1:6" s="231" customFormat="1" x14ac:dyDescent="0.25">
      <c r="A286" s="258"/>
      <c r="F286" s="232"/>
    </row>
    <row r="287" spans="1:6" s="231" customFormat="1" x14ac:dyDescent="0.25">
      <c r="A287" s="258"/>
      <c r="F287" s="232"/>
    </row>
    <row r="288" spans="1:6" s="231" customFormat="1" x14ac:dyDescent="0.25">
      <c r="A288" s="258"/>
      <c r="F288" s="232"/>
    </row>
    <row r="289" spans="1:6" s="231" customFormat="1" x14ac:dyDescent="0.25">
      <c r="A289" s="258"/>
      <c r="F289" s="232"/>
    </row>
    <row r="290" spans="1:6" s="231" customFormat="1" x14ac:dyDescent="0.25">
      <c r="A290" s="258"/>
      <c r="F290" s="232"/>
    </row>
    <row r="291" spans="1:6" s="231" customFormat="1" x14ac:dyDescent="0.25">
      <c r="A291" s="258"/>
      <c r="F291" s="232"/>
    </row>
    <row r="292" spans="1:6" s="231" customFormat="1" x14ac:dyDescent="0.25">
      <c r="A292" s="258"/>
      <c r="F292" s="232"/>
    </row>
    <row r="293" spans="1:6" s="231" customFormat="1" x14ac:dyDescent="0.25">
      <c r="A293" s="258"/>
      <c r="F293" s="232"/>
    </row>
    <row r="294" spans="1:6" s="231" customFormat="1" x14ac:dyDescent="0.25">
      <c r="A294" s="258"/>
      <c r="F294" s="232"/>
    </row>
    <row r="295" spans="1:6" s="231" customFormat="1" x14ac:dyDescent="0.25">
      <c r="A295" s="258"/>
      <c r="F295" s="232"/>
    </row>
    <row r="296" spans="1:6" s="231" customFormat="1" x14ac:dyDescent="0.25">
      <c r="A296" s="258"/>
      <c r="F296" s="232"/>
    </row>
    <row r="297" spans="1:6" s="231" customFormat="1" x14ac:dyDescent="0.25">
      <c r="A297" s="258"/>
      <c r="F297" s="232"/>
    </row>
    <row r="298" spans="1:6" s="231" customFormat="1" x14ac:dyDescent="0.25">
      <c r="A298" s="258"/>
      <c r="F298" s="232"/>
    </row>
    <row r="299" spans="1:6" s="231" customFormat="1" x14ac:dyDescent="0.25">
      <c r="A299" s="258"/>
      <c r="F299" s="232"/>
    </row>
    <row r="300" spans="1:6" s="231" customFormat="1" x14ac:dyDescent="0.25">
      <c r="A300" s="258"/>
      <c r="F300" s="232"/>
    </row>
    <row r="301" spans="1:6" s="231" customFormat="1" x14ac:dyDescent="0.25">
      <c r="A301" s="258"/>
      <c r="F301" s="232"/>
    </row>
    <row r="302" spans="1:6" s="231" customFormat="1" x14ac:dyDescent="0.25">
      <c r="A302" s="258"/>
      <c r="F302" s="232"/>
    </row>
    <row r="303" spans="1:6" s="231" customFormat="1" x14ac:dyDescent="0.25">
      <c r="A303" s="258"/>
      <c r="F303" s="232"/>
    </row>
    <row r="304" spans="1:6" s="231" customFormat="1" x14ac:dyDescent="0.25">
      <c r="A304" s="258"/>
      <c r="F304" s="232"/>
    </row>
    <row r="305" spans="1:6" s="231" customFormat="1" x14ac:dyDescent="0.25">
      <c r="A305" s="258"/>
      <c r="F305" s="232"/>
    </row>
    <row r="306" spans="1:6" s="231" customFormat="1" x14ac:dyDescent="0.25">
      <c r="A306" s="258"/>
      <c r="F306" s="232"/>
    </row>
    <row r="307" spans="1:6" s="231" customFormat="1" x14ac:dyDescent="0.25">
      <c r="A307" s="258"/>
      <c r="F307" s="232"/>
    </row>
    <row r="308" spans="1:6" s="231" customFormat="1" x14ac:dyDescent="0.25">
      <c r="A308" s="258"/>
      <c r="F308" s="232"/>
    </row>
    <row r="309" spans="1:6" s="231" customFormat="1" x14ac:dyDescent="0.25">
      <c r="A309" s="258"/>
      <c r="F309" s="232"/>
    </row>
    <row r="310" spans="1:6" s="231" customFormat="1" x14ac:dyDescent="0.25">
      <c r="A310" s="258"/>
      <c r="F310" s="232"/>
    </row>
    <row r="311" spans="1:6" s="231" customFormat="1" x14ac:dyDescent="0.25">
      <c r="A311" s="258"/>
      <c r="F311" s="232"/>
    </row>
    <row r="312" spans="1:6" s="231" customFormat="1" x14ac:dyDescent="0.25">
      <c r="A312" s="258"/>
      <c r="F312" s="232"/>
    </row>
    <row r="313" spans="1:6" s="231" customFormat="1" x14ac:dyDescent="0.25">
      <c r="A313" s="258"/>
      <c r="F313" s="232"/>
    </row>
    <row r="314" spans="1:6" s="231" customFormat="1" x14ac:dyDescent="0.25">
      <c r="A314" s="258"/>
      <c r="F314" s="232"/>
    </row>
    <row r="315" spans="1:6" s="231" customFormat="1" x14ac:dyDescent="0.25">
      <c r="A315" s="258"/>
      <c r="F315" s="232"/>
    </row>
    <row r="316" spans="1:6" s="231" customFormat="1" x14ac:dyDescent="0.25">
      <c r="A316" s="258"/>
      <c r="F316" s="232"/>
    </row>
    <row r="317" spans="1:6" s="231" customFormat="1" x14ac:dyDescent="0.25">
      <c r="A317" s="258"/>
      <c r="F317" s="232"/>
    </row>
    <row r="318" spans="1:6" s="231" customFormat="1" x14ac:dyDescent="0.25">
      <c r="A318" s="258"/>
      <c r="F318" s="232"/>
    </row>
    <row r="319" spans="1:6" s="231" customFormat="1" x14ac:dyDescent="0.25">
      <c r="A319" s="258"/>
      <c r="F319" s="232"/>
    </row>
    <row r="320" spans="1:6" s="231" customFormat="1" x14ac:dyDescent="0.25">
      <c r="A320" s="258"/>
      <c r="F320" s="232"/>
    </row>
    <row r="321" spans="1:6" s="231" customFormat="1" x14ac:dyDescent="0.25">
      <c r="A321" s="258"/>
      <c r="F321" s="232"/>
    </row>
    <row r="322" spans="1:6" s="231" customFormat="1" x14ac:dyDescent="0.25">
      <c r="A322" s="258"/>
      <c r="F322" s="232"/>
    </row>
    <row r="323" spans="1:6" s="231" customFormat="1" x14ac:dyDescent="0.25">
      <c r="A323" s="258"/>
      <c r="F323" s="232"/>
    </row>
    <row r="324" spans="1:6" s="231" customFormat="1" x14ac:dyDescent="0.25">
      <c r="A324" s="258"/>
      <c r="F324" s="232"/>
    </row>
    <row r="325" spans="1:6" s="231" customFormat="1" x14ac:dyDescent="0.25">
      <c r="A325" s="258"/>
      <c r="F325" s="232"/>
    </row>
    <row r="326" spans="1:6" s="231" customFormat="1" x14ac:dyDescent="0.25">
      <c r="A326" s="258"/>
      <c r="F326" s="232"/>
    </row>
    <row r="327" spans="1:6" s="231" customFormat="1" x14ac:dyDescent="0.25">
      <c r="A327" s="258"/>
      <c r="F327" s="232"/>
    </row>
    <row r="328" spans="1:6" s="231" customFormat="1" x14ac:dyDescent="0.25">
      <c r="A328" s="258"/>
      <c r="F328" s="232"/>
    </row>
    <row r="329" spans="1:6" s="231" customFormat="1" x14ac:dyDescent="0.25">
      <c r="A329" s="258"/>
      <c r="F329" s="232"/>
    </row>
    <row r="330" spans="1:6" s="231" customFormat="1" x14ac:dyDescent="0.25">
      <c r="A330" s="258"/>
      <c r="F330" s="232"/>
    </row>
    <row r="331" spans="1:6" s="231" customFormat="1" x14ac:dyDescent="0.25">
      <c r="A331" s="258"/>
      <c r="F331" s="232"/>
    </row>
    <row r="332" spans="1:6" s="231" customFormat="1" x14ac:dyDescent="0.25">
      <c r="A332" s="258"/>
      <c r="F332" s="232"/>
    </row>
    <row r="333" spans="1:6" s="231" customFormat="1" x14ac:dyDescent="0.25">
      <c r="A333" s="258"/>
      <c r="F333" s="232"/>
    </row>
    <row r="334" spans="1:6" s="231" customFormat="1" x14ac:dyDescent="0.25">
      <c r="A334" s="258"/>
      <c r="F334" s="232"/>
    </row>
    <row r="335" spans="1:6" s="231" customFormat="1" x14ac:dyDescent="0.25">
      <c r="A335" s="258"/>
      <c r="F335" s="232"/>
    </row>
    <row r="336" spans="1:6" s="231" customFormat="1" x14ac:dyDescent="0.25">
      <c r="A336" s="258"/>
      <c r="F336" s="232"/>
    </row>
    <row r="337" spans="1:6" s="231" customFormat="1" x14ac:dyDescent="0.25">
      <c r="A337" s="258"/>
      <c r="F337" s="232"/>
    </row>
    <row r="338" spans="1:6" s="231" customFormat="1" x14ac:dyDescent="0.25">
      <c r="A338" s="258"/>
      <c r="F338" s="232"/>
    </row>
    <row r="339" spans="1:6" s="231" customFormat="1" x14ac:dyDescent="0.25">
      <c r="A339" s="258"/>
      <c r="F339" s="232"/>
    </row>
    <row r="340" spans="1:6" s="231" customFormat="1" x14ac:dyDescent="0.25">
      <c r="A340" s="258"/>
      <c r="F340" s="232"/>
    </row>
    <row r="341" spans="1:6" s="231" customFormat="1" x14ac:dyDescent="0.25">
      <c r="A341" s="258"/>
      <c r="F341" s="232"/>
    </row>
    <row r="342" spans="1:6" s="231" customFormat="1" x14ac:dyDescent="0.25">
      <c r="A342" s="258"/>
      <c r="F342" s="232"/>
    </row>
    <row r="343" spans="1:6" s="231" customFormat="1" x14ac:dyDescent="0.25">
      <c r="A343" s="258"/>
      <c r="F343" s="232"/>
    </row>
    <row r="344" spans="1:6" s="231" customFormat="1" x14ac:dyDescent="0.25">
      <c r="A344" s="258"/>
      <c r="F344" s="232"/>
    </row>
    <row r="345" spans="1:6" s="231" customFormat="1" x14ac:dyDescent="0.25">
      <c r="A345" s="258"/>
      <c r="F345" s="232"/>
    </row>
    <row r="346" spans="1:6" s="231" customFormat="1" x14ac:dyDescent="0.25">
      <c r="A346" s="258"/>
      <c r="F346" s="232"/>
    </row>
    <row r="347" spans="1:6" s="231" customFormat="1" x14ac:dyDescent="0.25">
      <c r="A347" s="258"/>
      <c r="F347" s="232"/>
    </row>
    <row r="348" spans="1:6" s="231" customFormat="1" x14ac:dyDescent="0.25">
      <c r="A348" s="258"/>
      <c r="F348" s="232"/>
    </row>
    <row r="349" spans="1:6" s="231" customFormat="1" x14ac:dyDescent="0.25">
      <c r="A349" s="258"/>
      <c r="F349" s="232"/>
    </row>
    <row r="350" spans="1:6" s="231" customFormat="1" x14ac:dyDescent="0.25">
      <c r="A350" s="258"/>
      <c r="F350" s="232"/>
    </row>
    <row r="351" spans="1:6" s="231" customFormat="1" x14ac:dyDescent="0.25">
      <c r="A351" s="258"/>
      <c r="F351" s="232"/>
    </row>
    <row r="352" spans="1:6" s="231" customFormat="1" x14ac:dyDescent="0.25">
      <c r="A352" s="258"/>
      <c r="F352" s="232"/>
    </row>
    <row r="353" spans="1:6" s="231" customFormat="1" x14ac:dyDescent="0.25">
      <c r="A353" s="258"/>
      <c r="F353" s="232"/>
    </row>
    <row r="354" spans="1:6" s="231" customFormat="1" x14ac:dyDescent="0.25">
      <c r="A354" s="258"/>
      <c r="F354" s="232"/>
    </row>
    <row r="355" spans="1:6" s="231" customFormat="1" x14ac:dyDescent="0.25">
      <c r="A355" s="258"/>
      <c r="F355" s="232"/>
    </row>
    <row r="356" spans="1:6" s="231" customFormat="1" x14ac:dyDescent="0.25">
      <c r="A356" s="258"/>
      <c r="F356" s="232"/>
    </row>
    <row r="357" spans="1:6" s="231" customFormat="1" x14ac:dyDescent="0.25">
      <c r="A357" s="258"/>
      <c r="F357" s="232"/>
    </row>
    <row r="358" spans="1:6" s="231" customFormat="1" x14ac:dyDescent="0.25">
      <c r="A358" s="258"/>
      <c r="F358" s="232"/>
    </row>
    <row r="359" spans="1:6" s="231" customFormat="1" x14ac:dyDescent="0.25">
      <c r="A359" s="258"/>
      <c r="F359" s="232"/>
    </row>
    <row r="360" spans="1:6" s="231" customFormat="1" x14ac:dyDescent="0.25">
      <c r="A360" s="258"/>
      <c r="F360" s="232"/>
    </row>
    <row r="361" spans="1:6" s="231" customFormat="1" x14ac:dyDescent="0.25">
      <c r="A361" s="258"/>
      <c r="F361" s="232"/>
    </row>
    <row r="362" spans="1:6" s="231" customFormat="1" x14ac:dyDescent="0.25">
      <c r="A362" s="258"/>
      <c r="F362" s="232"/>
    </row>
    <row r="363" spans="1:6" s="231" customFormat="1" x14ac:dyDescent="0.25">
      <c r="A363" s="258"/>
      <c r="F363" s="232"/>
    </row>
    <row r="364" spans="1:6" s="231" customFormat="1" x14ac:dyDescent="0.25">
      <c r="A364" s="258"/>
      <c r="F364" s="232"/>
    </row>
    <row r="365" spans="1:6" s="231" customFormat="1" x14ac:dyDescent="0.25">
      <c r="A365" s="258"/>
      <c r="F365" s="232"/>
    </row>
    <row r="366" spans="1:6" s="231" customFormat="1" x14ac:dyDescent="0.25">
      <c r="A366" s="258"/>
      <c r="F366" s="232"/>
    </row>
    <row r="367" spans="1:6" s="231" customFormat="1" x14ac:dyDescent="0.25">
      <c r="A367" s="258"/>
      <c r="F367" s="232"/>
    </row>
    <row r="368" spans="1:6" s="231" customFormat="1" x14ac:dyDescent="0.25">
      <c r="A368" s="258"/>
      <c r="F368" s="232"/>
    </row>
    <row r="369" spans="1:6" s="231" customFormat="1" x14ac:dyDescent="0.25">
      <c r="A369" s="258"/>
      <c r="F369" s="232"/>
    </row>
    <row r="370" spans="1:6" s="231" customFormat="1" x14ac:dyDescent="0.25">
      <c r="A370" s="258"/>
      <c r="F370" s="232"/>
    </row>
    <row r="371" spans="1:6" s="231" customFormat="1" x14ac:dyDescent="0.25">
      <c r="A371" s="258"/>
      <c r="F371" s="232"/>
    </row>
    <row r="372" spans="1:6" s="231" customFormat="1" x14ac:dyDescent="0.25">
      <c r="A372" s="258"/>
      <c r="F372" s="232"/>
    </row>
    <row r="373" spans="1:6" s="231" customFormat="1" x14ac:dyDescent="0.25">
      <c r="A373" s="258"/>
      <c r="F373" s="232"/>
    </row>
    <row r="374" spans="1:6" s="231" customFormat="1" x14ac:dyDescent="0.25">
      <c r="A374" s="258"/>
      <c r="F374" s="232"/>
    </row>
    <row r="375" spans="1:6" s="231" customFormat="1" x14ac:dyDescent="0.25">
      <c r="A375" s="258"/>
      <c r="F375" s="232"/>
    </row>
    <row r="376" spans="1:6" s="231" customFormat="1" x14ac:dyDescent="0.25">
      <c r="A376" s="258"/>
      <c r="F376" s="232"/>
    </row>
    <row r="377" spans="1:6" s="231" customFormat="1" x14ac:dyDescent="0.25">
      <c r="A377" s="258"/>
      <c r="F377" s="232"/>
    </row>
    <row r="378" spans="1:6" s="231" customFormat="1" x14ac:dyDescent="0.25">
      <c r="A378" s="258"/>
      <c r="F378" s="232"/>
    </row>
    <row r="379" spans="1:6" s="231" customFormat="1" x14ac:dyDescent="0.25">
      <c r="A379" s="258"/>
      <c r="F379" s="232"/>
    </row>
    <row r="380" spans="1:6" s="231" customFormat="1" x14ac:dyDescent="0.25">
      <c r="A380" s="258"/>
      <c r="F380" s="232"/>
    </row>
    <row r="381" spans="1:6" s="231" customFormat="1" x14ac:dyDescent="0.25">
      <c r="A381" s="258"/>
      <c r="F381" s="232"/>
    </row>
    <row r="382" spans="1:6" s="231" customFormat="1" x14ac:dyDescent="0.25">
      <c r="A382" s="258"/>
      <c r="F382" s="232"/>
    </row>
    <row r="383" spans="1:6" s="231" customFormat="1" x14ac:dyDescent="0.25">
      <c r="A383" s="258"/>
      <c r="F383" s="232"/>
    </row>
    <row r="384" spans="1:6" s="231" customFormat="1" x14ac:dyDescent="0.25">
      <c r="A384" s="258"/>
      <c r="F384" s="232"/>
    </row>
    <row r="385" spans="1:6" s="231" customFormat="1" x14ac:dyDescent="0.25">
      <c r="A385" s="258"/>
      <c r="F385" s="232"/>
    </row>
    <row r="386" spans="1:6" s="231" customFormat="1" x14ac:dyDescent="0.25">
      <c r="A386" s="258"/>
      <c r="F386" s="232"/>
    </row>
    <row r="387" spans="1:6" s="231" customFormat="1" x14ac:dyDescent="0.25">
      <c r="A387" s="258"/>
      <c r="F387" s="232"/>
    </row>
    <row r="388" spans="1:6" s="231" customFormat="1" x14ac:dyDescent="0.25">
      <c r="A388" s="258"/>
      <c r="F388" s="232"/>
    </row>
    <row r="389" spans="1:6" s="231" customFormat="1" x14ac:dyDescent="0.25">
      <c r="A389" s="258"/>
      <c r="F389" s="232"/>
    </row>
    <row r="390" spans="1:6" s="231" customFormat="1" x14ac:dyDescent="0.25">
      <c r="A390" s="258"/>
      <c r="F390" s="232"/>
    </row>
    <row r="391" spans="1:6" s="231" customFormat="1" x14ac:dyDescent="0.25">
      <c r="A391" s="258"/>
      <c r="F391" s="232"/>
    </row>
    <row r="392" spans="1:6" s="231" customFormat="1" x14ac:dyDescent="0.25">
      <c r="A392" s="258"/>
      <c r="F392" s="232"/>
    </row>
    <row r="393" spans="1:6" s="231" customFormat="1" x14ac:dyDescent="0.25">
      <c r="A393" s="258"/>
      <c r="F393" s="232"/>
    </row>
    <row r="394" spans="1:6" s="231" customFormat="1" x14ac:dyDescent="0.25">
      <c r="A394" s="258"/>
      <c r="F394" s="232"/>
    </row>
    <row r="395" spans="1:6" s="231" customFormat="1" x14ac:dyDescent="0.25">
      <c r="A395" s="258"/>
      <c r="F395" s="232"/>
    </row>
    <row r="396" spans="1:6" s="231" customFormat="1" x14ac:dyDescent="0.25">
      <c r="A396" s="258"/>
      <c r="F396" s="232"/>
    </row>
    <row r="397" spans="1:6" s="231" customFormat="1" x14ac:dyDescent="0.25">
      <c r="A397" s="258"/>
      <c r="F397" s="232"/>
    </row>
    <row r="398" spans="1:6" s="231" customFormat="1" x14ac:dyDescent="0.25">
      <c r="A398" s="258"/>
      <c r="F398" s="232"/>
    </row>
    <row r="399" spans="1:6" s="231" customFormat="1" x14ac:dyDescent="0.25">
      <c r="A399" s="258"/>
      <c r="F399" s="232"/>
    </row>
    <row r="400" spans="1:6" s="231" customFormat="1" x14ac:dyDescent="0.25">
      <c r="A400" s="258"/>
      <c r="F400" s="232"/>
    </row>
    <row r="401" spans="1:6" s="231" customFormat="1" x14ac:dyDescent="0.25">
      <c r="A401" s="258"/>
      <c r="F401" s="232"/>
    </row>
    <row r="402" spans="1:6" s="231" customFormat="1" x14ac:dyDescent="0.25">
      <c r="A402" s="258"/>
      <c r="F402" s="232"/>
    </row>
    <row r="403" spans="1:6" s="231" customFormat="1" x14ac:dyDescent="0.25">
      <c r="A403" s="258"/>
      <c r="F403" s="232"/>
    </row>
    <row r="404" spans="1:6" s="231" customFormat="1" x14ac:dyDescent="0.25">
      <c r="A404" s="258"/>
      <c r="F404" s="232"/>
    </row>
    <row r="405" spans="1:6" s="231" customFormat="1" x14ac:dyDescent="0.25">
      <c r="A405" s="258"/>
      <c r="F405" s="232"/>
    </row>
    <row r="406" spans="1:6" s="231" customFormat="1" x14ac:dyDescent="0.25">
      <c r="A406" s="258"/>
      <c r="F406" s="232"/>
    </row>
    <row r="407" spans="1:6" s="231" customFormat="1" x14ac:dyDescent="0.25">
      <c r="A407" s="258"/>
      <c r="F407" s="232"/>
    </row>
    <row r="408" spans="1:6" s="231" customFormat="1" x14ac:dyDescent="0.25">
      <c r="A408" s="258"/>
      <c r="F408" s="232"/>
    </row>
    <row r="409" spans="1:6" s="231" customFormat="1" x14ac:dyDescent="0.25">
      <c r="A409" s="258"/>
      <c r="F409" s="232"/>
    </row>
    <row r="410" spans="1:6" s="231" customFormat="1" x14ac:dyDescent="0.25">
      <c r="A410" s="258"/>
      <c r="F410" s="232"/>
    </row>
    <row r="411" spans="1:6" s="231" customFormat="1" x14ac:dyDescent="0.25">
      <c r="A411" s="258"/>
      <c r="F411" s="232"/>
    </row>
    <row r="412" spans="1:6" s="231" customFormat="1" x14ac:dyDescent="0.25">
      <c r="A412" s="258"/>
      <c r="F412" s="232"/>
    </row>
    <row r="413" spans="1:6" s="231" customFormat="1" x14ac:dyDescent="0.25">
      <c r="A413" s="258"/>
      <c r="F413" s="232"/>
    </row>
    <row r="414" spans="1:6" s="231" customFormat="1" x14ac:dyDescent="0.25">
      <c r="A414" s="258"/>
      <c r="F414" s="232"/>
    </row>
    <row r="415" spans="1:6" s="231" customFormat="1" x14ac:dyDescent="0.25">
      <c r="A415" s="258"/>
      <c r="F415" s="232"/>
    </row>
    <row r="416" spans="1:6" s="231" customFormat="1" x14ac:dyDescent="0.25">
      <c r="A416" s="258"/>
      <c r="F416" s="232"/>
    </row>
    <row r="417" spans="1:6" s="231" customFormat="1" x14ac:dyDescent="0.25">
      <c r="A417" s="258"/>
      <c r="F417" s="232"/>
    </row>
    <row r="418" spans="1:6" s="231" customFormat="1" x14ac:dyDescent="0.25">
      <c r="A418" s="258"/>
      <c r="F418" s="232"/>
    </row>
    <row r="419" spans="1:6" s="231" customFormat="1" x14ac:dyDescent="0.25">
      <c r="A419" s="258"/>
      <c r="F419" s="232"/>
    </row>
    <row r="420" spans="1:6" s="231" customFormat="1" x14ac:dyDescent="0.25">
      <c r="A420" s="258"/>
      <c r="F420" s="232"/>
    </row>
    <row r="421" spans="1:6" s="231" customFormat="1" x14ac:dyDescent="0.25">
      <c r="A421" s="258"/>
      <c r="F421" s="232"/>
    </row>
    <row r="422" spans="1:6" s="231" customFormat="1" x14ac:dyDescent="0.25">
      <c r="A422" s="258"/>
      <c r="F422" s="232"/>
    </row>
    <row r="423" spans="1:6" s="231" customFormat="1" x14ac:dyDescent="0.25">
      <c r="A423" s="258"/>
      <c r="F423" s="232"/>
    </row>
    <row r="424" spans="1:6" s="231" customFormat="1" x14ac:dyDescent="0.25">
      <c r="A424" s="258"/>
      <c r="F424" s="232"/>
    </row>
    <row r="425" spans="1:6" s="231" customFormat="1" x14ac:dyDescent="0.25">
      <c r="A425" s="258"/>
      <c r="F425" s="232"/>
    </row>
    <row r="426" spans="1:6" s="231" customFormat="1" x14ac:dyDescent="0.25">
      <c r="A426" s="258"/>
      <c r="F426" s="232"/>
    </row>
    <row r="427" spans="1:6" s="231" customFormat="1" x14ac:dyDescent="0.25">
      <c r="A427" s="258"/>
      <c r="F427" s="232"/>
    </row>
    <row r="428" spans="1:6" s="231" customFormat="1" x14ac:dyDescent="0.25">
      <c r="A428" s="258"/>
      <c r="F428" s="232"/>
    </row>
    <row r="429" spans="1:6" s="231" customFormat="1" x14ac:dyDescent="0.25">
      <c r="A429" s="258"/>
      <c r="F429" s="232"/>
    </row>
    <row r="430" spans="1:6" s="231" customFormat="1" x14ac:dyDescent="0.25">
      <c r="A430" s="258"/>
      <c r="F430" s="232"/>
    </row>
    <row r="431" spans="1:6" s="231" customFormat="1" x14ac:dyDescent="0.25">
      <c r="A431" s="258"/>
      <c r="F431" s="232"/>
    </row>
    <row r="432" spans="1:6" s="231" customFormat="1" x14ac:dyDescent="0.25">
      <c r="A432" s="258"/>
      <c r="F432" s="232"/>
    </row>
    <row r="433" spans="1:6" s="231" customFormat="1" x14ac:dyDescent="0.25">
      <c r="A433" s="258"/>
      <c r="F433" s="232"/>
    </row>
    <row r="434" spans="1:6" s="231" customFormat="1" x14ac:dyDescent="0.25">
      <c r="A434" s="258"/>
      <c r="F434" s="232"/>
    </row>
    <row r="435" spans="1:6" s="231" customFormat="1" x14ac:dyDescent="0.25">
      <c r="A435" s="258"/>
      <c r="F435" s="232"/>
    </row>
    <row r="436" spans="1:6" s="231" customFormat="1" x14ac:dyDescent="0.25">
      <c r="A436" s="258"/>
      <c r="F436" s="232"/>
    </row>
    <row r="437" spans="1:6" s="231" customFormat="1" x14ac:dyDescent="0.25">
      <c r="A437" s="258"/>
      <c r="F437" s="232"/>
    </row>
    <row r="438" spans="1:6" s="231" customFormat="1" x14ac:dyDescent="0.25">
      <c r="A438" s="258"/>
      <c r="F438" s="232"/>
    </row>
    <row r="439" spans="1:6" s="231" customFormat="1" x14ac:dyDescent="0.25">
      <c r="A439" s="258"/>
      <c r="F439" s="232"/>
    </row>
    <row r="440" spans="1:6" s="231" customFormat="1" x14ac:dyDescent="0.25">
      <c r="A440" s="258"/>
      <c r="F440" s="232"/>
    </row>
    <row r="441" spans="1:6" s="231" customFormat="1" x14ac:dyDescent="0.25">
      <c r="A441" s="258"/>
      <c r="F441" s="232"/>
    </row>
    <row r="442" spans="1:6" s="231" customFormat="1" x14ac:dyDescent="0.25">
      <c r="A442" s="258"/>
      <c r="F442" s="232"/>
    </row>
    <row r="443" spans="1:6" s="231" customFormat="1" x14ac:dyDescent="0.25">
      <c r="A443" s="258"/>
      <c r="F443" s="232"/>
    </row>
    <row r="444" spans="1:6" s="231" customFormat="1" x14ac:dyDescent="0.25">
      <c r="A444" s="258"/>
      <c r="F444" s="232"/>
    </row>
    <row r="445" spans="1:6" s="231" customFormat="1" x14ac:dyDescent="0.25">
      <c r="A445" s="258"/>
      <c r="F445" s="232"/>
    </row>
    <row r="446" spans="1:6" s="231" customFormat="1" x14ac:dyDescent="0.25">
      <c r="A446" s="258"/>
      <c r="F446" s="232"/>
    </row>
    <row r="447" spans="1:6" s="231" customFormat="1" x14ac:dyDescent="0.25">
      <c r="A447" s="258"/>
      <c r="F447" s="232"/>
    </row>
    <row r="448" spans="1:6" s="231" customFormat="1" x14ac:dyDescent="0.25">
      <c r="A448" s="258"/>
      <c r="F448" s="232"/>
    </row>
    <row r="449" spans="1:6" s="231" customFormat="1" x14ac:dyDescent="0.25">
      <c r="A449" s="258"/>
      <c r="F449" s="232"/>
    </row>
    <row r="450" spans="1:6" s="231" customFormat="1" x14ac:dyDescent="0.25">
      <c r="A450" s="258"/>
      <c r="F450" s="232"/>
    </row>
    <row r="451" spans="1:6" s="231" customFormat="1" x14ac:dyDescent="0.25">
      <c r="A451" s="258"/>
      <c r="F451" s="232"/>
    </row>
    <row r="452" spans="1:6" s="231" customFormat="1" x14ac:dyDescent="0.25">
      <c r="A452" s="258"/>
      <c r="F452" s="232"/>
    </row>
    <row r="453" spans="1:6" s="231" customFormat="1" x14ac:dyDescent="0.25">
      <c r="A453" s="258"/>
      <c r="F453" s="232"/>
    </row>
    <row r="454" spans="1:6" s="231" customFormat="1" x14ac:dyDescent="0.25">
      <c r="A454" s="258"/>
      <c r="F454" s="232"/>
    </row>
    <row r="455" spans="1:6" s="231" customFormat="1" x14ac:dyDescent="0.25">
      <c r="A455" s="258"/>
      <c r="F455" s="232"/>
    </row>
    <row r="456" spans="1:6" s="231" customFormat="1" x14ac:dyDescent="0.25">
      <c r="A456" s="258"/>
      <c r="F456" s="232"/>
    </row>
    <row r="457" spans="1:6" s="231" customFormat="1" x14ac:dyDescent="0.25">
      <c r="A457" s="258"/>
      <c r="F457" s="232"/>
    </row>
    <row r="458" spans="1:6" s="231" customFormat="1" x14ac:dyDescent="0.25">
      <c r="A458" s="258"/>
      <c r="F458" s="232"/>
    </row>
    <row r="459" spans="1:6" s="231" customFormat="1" x14ac:dyDescent="0.25">
      <c r="A459" s="258"/>
      <c r="F459" s="232"/>
    </row>
    <row r="460" spans="1:6" s="231" customFormat="1" x14ac:dyDescent="0.25">
      <c r="A460" s="258"/>
      <c r="F460" s="232"/>
    </row>
    <row r="461" spans="1:6" s="231" customFormat="1" x14ac:dyDescent="0.25">
      <c r="A461" s="258"/>
      <c r="F461" s="232"/>
    </row>
    <row r="462" spans="1:6" s="231" customFormat="1" x14ac:dyDescent="0.25">
      <c r="A462" s="258"/>
      <c r="F462" s="232"/>
    </row>
    <row r="463" spans="1:6" s="231" customFormat="1" x14ac:dyDescent="0.25">
      <c r="A463" s="258"/>
      <c r="F463" s="232"/>
    </row>
    <row r="464" spans="1:6" s="231" customFormat="1" x14ac:dyDescent="0.25">
      <c r="A464" s="258"/>
      <c r="F464" s="232"/>
    </row>
    <row r="465" spans="1:6" s="231" customFormat="1" x14ac:dyDescent="0.25">
      <c r="A465" s="258"/>
      <c r="F465" s="232"/>
    </row>
    <row r="466" spans="1:6" s="231" customFormat="1" x14ac:dyDescent="0.25">
      <c r="A466" s="258"/>
      <c r="F466" s="232"/>
    </row>
    <row r="467" spans="1:6" s="231" customFormat="1" x14ac:dyDescent="0.25">
      <c r="A467" s="258"/>
      <c r="F467" s="232"/>
    </row>
    <row r="468" spans="1:6" s="231" customFormat="1" x14ac:dyDescent="0.25">
      <c r="A468" s="258"/>
      <c r="F468" s="232"/>
    </row>
    <row r="469" spans="1:6" s="231" customFormat="1" x14ac:dyDescent="0.25">
      <c r="A469" s="258"/>
      <c r="F469" s="232"/>
    </row>
    <row r="470" spans="1:6" s="231" customFormat="1" x14ac:dyDescent="0.25">
      <c r="A470" s="258"/>
      <c r="F470" s="232"/>
    </row>
    <row r="471" spans="1:6" s="231" customFormat="1" x14ac:dyDescent="0.25">
      <c r="A471" s="258"/>
      <c r="F471" s="232"/>
    </row>
    <row r="472" spans="1:6" s="231" customFormat="1" x14ac:dyDescent="0.25">
      <c r="A472" s="258"/>
      <c r="F472" s="232"/>
    </row>
    <row r="473" spans="1:6" s="231" customFormat="1" x14ac:dyDescent="0.25">
      <c r="A473" s="258"/>
      <c r="F473" s="232"/>
    </row>
    <row r="474" spans="1:6" s="231" customFormat="1" x14ac:dyDescent="0.25">
      <c r="A474" s="258"/>
      <c r="F474" s="232"/>
    </row>
    <row r="475" spans="1:6" s="231" customFormat="1" x14ac:dyDescent="0.25">
      <c r="A475" s="258"/>
      <c r="F475" s="232"/>
    </row>
    <row r="476" spans="1:6" s="231" customFormat="1" x14ac:dyDescent="0.25">
      <c r="A476" s="258"/>
      <c r="F476" s="232"/>
    </row>
    <row r="477" spans="1:6" s="231" customFormat="1" x14ac:dyDescent="0.25">
      <c r="A477" s="258"/>
      <c r="F477" s="232"/>
    </row>
    <row r="478" spans="1:6" s="231" customFormat="1" x14ac:dyDescent="0.25">
      <c r="A478" s="258"/>
      <c r="F478" s="232"/>
    </row>
    <row r="479" spans="1:6" s="231" customFormat="1" x14ac:dyDescent="0.25">
      <c r="A479" s="258"/>
      <c r="F479" s="232"/>
    </row>
    <row r="480" spans="1:6" s="231" customFormat="1" x14ac:dyDescent="0.25">
      <c r="A480" s="258"/>
      <c r="F480" s="232"/>
    </row>
    <row r="481" spans="1:6" s="231" customFormat="1" x14ac:dyDescent="0.25">
      <c r="A481" s="258"/>
      <c r="F481" s="232"/>
    </row>
    <row r="482" spans="1:6" s="231" customFormat="1" x14ac:dyDescent="0.25">
      <c r="A482" s="258"/>
      <c r="F482" s="232"/>
    </row>
    <row r="483" spans="1:6" s="231" customFormat="1" x14ac:dyDescent="0.25">
      <c r="A483" s="258"/>
      <c r="F483" s="232"/>
    </row>
    <row r="484" spans="1:6" s="231" customFormat="1" x14ac:dyDescent="0.25">
      <c r="A484" s="258"/>
      <c r="F484" s="232"/>
    </row>
    <row r="485" spans="1:6" s="231" customFormat="1" x14ac:dyDescent="0.25">
      <c r="A485" s="258"/>
      <c r="F485" s="232"/>
    </row>
    <row r="486" spans="1:6" s="231" customFormat="1" x14ac:dyDescent="0.25">
      <c r="A486" s="258"/>
      <c r="F486" s="232"/>
    </row>
    <row r="487" spans="1:6" s="231" customFormat="1" x14ac:dyDescent="0.25">
      <c r="A487" s="258"/>
      <c r="F487" s="232"/>
    </row>
    <row r="488" spans="1:6" s="231" customFormat="1" x14ac:dyDescent="0.25">
      <c r="A488" s="258"/>
      <c r="F488" s="232"/>
    </row>
    <row r="489" spans="1:6" s="231" customFormat="1" x14ac:dyDescent="0.25">
      <c r="A489" s="258"/>
      <c r="F489" s="232"/>
    </row>
    <row r="490" spans="1:6" s="231" customFormat="1" x14ac:dyDescent="0.25">
      <c r="A490" s="258"/>
      <c r="F490" s="232"/>
    </row>
    <row r="491" spans="1:6" s="231" customFormat="1" x14ac:dyDescent="0.25">
      <c r="A491" s="258"/>
      <c r="F491" s="232"/>
    </row>
    <row r="492" spans="1:6" s="231" customFormat="1" x14ac:dyDescent="0.25">
      <c r="A492" s="258"/>
      <c r="F492" s="232"/>
    </row>
    <row r="493" spans="1:6" s="231" customFormat="1" x14ac:dyDescent="0.25">
      <c r="A493" s="258"/>
      <c r="F493" s="232"/>
    </row>
    <row r="494" spans="1:6" s="231" customFormat="1" x14ac:dyDescent="0.25">
      <c r="A494" s="258"/>
      <c r="F494" s="232"/>
    </row>
    <row r="495" spans="1:6" s="231" customFormat="1" x14ac:dyDescent="0.25">
      <c r="A495" s="258"/>
      <c r="F495" s="232"/>
    </row>
    <row r="496" spans="1:6" s="231" customFormat="1" x14ac:dyDescent="0.25">
      <c r="A496" s="258"/>
      <c r="F496" s="232"/>
    </row>
    <row r="497" spans="1:6" s="231" customFormat="1" x14ac:dyDescent="0.25">
      <c r="A497" s="258"/>
      <c r="F497" s="232"/>
    </row>
    <row r="498" spans="1:6" s="231" customFormat="1" x14ac:dyDescent="0.25">
      <c r="A498" s="258"/>
      <c r="F498" s="232"/>
    </row>
    <row r="499" spans="1:6" s="231" customFormat="1" x14ac:dyDescent="0.25">
      <c r="A499" s="258"/>
      <c r="F499" s="232"/>
    </row>
    <row r="500" spans="1:6" s="231" customFormat="1" x14ac:dyDescent="0.25">
      <c r="A500" s="258"/>
      <c r="F500" s="232"/>
    </row>
    <row r="501" spans="1:6" s="231" customFormat="1" x14ac:dyDescent="0.25">
      <c r="A501" s="258"/>
      <c r="F501" s="232"/>
    </row>
    <row r="502" spans="1:6" s="231" customFormat="1" x14ac:dyDescent="0.25">
      <c r="A502" s="258"/>
      <c r="F502" s="232"/>
    </row>
    <row r="503" spans="1:6" s="231" customFormat="1" x14ac:dyDescent="0.25">
      <c r="A503" s="258"/>
      <c r="F503" s="232"/>
    </row>
    <row r="504" spans="1:6" s="231" customFormat="1" x14ac:dyDescent="0.25">
      <c r="A504" s="258"/>
      <c r="F504" s="232"/>
    </row>
    <row r="505" spans="1:6" s="231" customFormat="1" x14ac:dyDescent="0.25">
      <c r="A505" s="258"/>
      <c r="F505" s="232"/>
    </row>
    <row r="506" spans="1:6" s="231" customFormat="1" x14ac:dyDescent="0.25">
      <c r="A506" s="258"/>
      <c r="F506" s="232"/>
    </row>
    <row r="507" spans="1:6" s="231" customFormat="1" x14ac:dyDescent="0.25">
      <c r="A507" s="258"/>
      <c r="F507" s="232"/>
    </row>
    <row r="508" spans="1:6" s="231" customFormat="1" x14ac:dyDescent="0.25">
      <c r="A508" s="258"/>
      <c r="F508" s="232"/>
    </row>
    <row r="509" spans="1:6" s="231" customFormat="1" x14ac:dyDescent="0.25">
      <c r="A509" s="258"/>
      <c r="F509" s="232"/>
    </row>
    <row r="510" spans="1:6" s="231" customFormat="1" x14ac:dyDescent="0.25">
      <c r="A510" s="258"/>
      <c r="F510" s="232"/>
    </row>
    <row r="511" spans="1:6" s="231" customFormat="1" x14ac:dyDescent="0.25">
      <c r="A511" s="258"/>
      <c r="F511" s="232"/>
    </row>
    <row r="512" spans="1:6" s="231" customFormat="1" x14ac:dyDescent="0.25">
      <c r="A512" s="258"/>
      <c r="F512" s="232"/>
    </row>
    <row r="513" spans="1:6" s="231" customFormat="1" x14ac:dyDescent="0.25">
      <c r="A513" s="258"/>
      <c r="F513" s="232"/>
    </row>
    <row r="514" spans="1:6" s="231" customFormat="1" x14ac:dyDescent="0.25">
      <c r="A514" s="258"/>
      <c r="F514" s="232"/>
    </row>
    <row r="515" spans="1:6" s="231" customFormat="1" x14ac:dyDescent="0.25">
      <c r="A515" s="258"/>
      <c r="F515" s="232"/>
    </row>
    <row r="516" spans="1:6" s="231" customFormat="1" x14ac:dyDescent="0.25">
      <c r="A516" s="258"/>
      <c r="F516" s="232"/>
    </row>
    <row r="517" spans="1:6" s="231" customFormat="1" x14ac:dyDescent="0.25">
      <c r="A517" s="258"/>
      <c r="F517" s="232"/>
    </row>
    <row r="518" spans="1:6" s="231" customFormat="1" x14ac:dyDescent="0.25">
      <c r="A518" s="258"/>
      <c r="F518" s="232"/>
    </row>
    <row r="519" spans="1:6" s="231" customFormat="1" x14ac:dyDescent="0.25">
      <c r="A519" s="258"/>
      <c r="F519" s="232"/>
    </row>
    <row r="520" spans="1:6" s="231" customFormat="1" x14ac:dyDescent="0.25">
      <c r="A520" s="258"/>
      <c r="F520" s="232"/>
    </row>
    <row r="521" spans="1:6" s="231" customFormat="1" x14ac:dyDescent="0.25">
      <c r="A521" s="258"/>
      <c r="F521" s="232"/>
    </row>
    <row r="522" spans="1:6" s="231" customFormat="1" x14ac:dyDescent="0.25">
      <c r="A522" s="258"/>
      <c r="F522" s="232"/>
    </row>
    <row r="523" spans="1:6" s="231" customFormat="1" x14ac:dyDescent="0.25">
      <c r="A523" s="258"/>
      <c r="F523" s="232"/>
    </row>
    <row r="524" spans="1:6" s="231" customFormat="1" x14ac:dyDescent="0.25">
      <c r="A524" s="258"/>
      <c r="F524" s="232"/>
    </row>
    <row r="525" spans="1:6" s="231" customFormat="1" x14ac:dyDescent="0.25">
      <c r="A525" s="258"/>
      <c r="F525" s="232"/>
    </row>
    <row r="526" spans="1:6" s="231" customFormat="1" x14ac:dyDescent="0.25">
      <c r="A526" s="258"/>
      <c r="F526" s="232"/>
    </row>
    <row r="527" spans="1:6" s="231" customFormat="1" x14ac:dyDescent="0.25">
      <c r="A527" s="258"/>
      <c r="F527" s="232"/>
    </row>
    <row r="528" spans="1:6" s="231" customFormat="1" x14ac:dyDescent="0.25">
      <c r="A528" s="258"/>
      <c r="F528" s="232"/>
    </row>
    <row r="529" spans="1:6" s="231" customFormat="1" x14ac:dyDescent="0.25">
      <c r="A529" s="258"/>
      <c r="F529" s="232"/>
    </row>
    <row r="530" spans="1:6" s="231" customFormat="1" x14ac:dyDescent="0.25">
      <c r="A530" s="258"/>
      <c r="F530" s="232"/>
    </row>
    <row r="531" spans="1:6" s="231" customFormat="1" x14ac:dyDescent="0.25">
      <c r="A531" s="258"/>
      <c r="F531" s="232"/>
    </row>
    <row r="532" spans="1:6" s="231" customFormat="1" x14ac:dyDescent="0.25">
      <c r="A532" s="258"/>
      <c r="F532" s="232"/>
    </row>
    <row r="533" spans="1:6" s="231" customFormat="1" x14ac:dyDescent="0.25">
      <c r="A533" s="258"/>
      <c r="F533" s="232"/>
    </row>
    <row r="534" spans="1:6" s="231" customFormat="1" x14ac:dyDescent="0.25">
      <c r="A534" s="258"/>
      <c r="F534" s="232"/>
    </row>
    <row r="535" spans="1:6" s="231" customFormat="1" x14ac:dyDescent="0.25">
      <c r="A535" s="258"/>
      <c r="F535" s="232"/>
    </row>
    <row r="536" spans="1:6" s="231" customFormat="1" x14ac:dyDescent="0.25">
      <c r="A536" s="258"/>
      <c r="F536" s="232"/>
    </row>
    <row r="537" spans="1:6" s="231" customFormat="1" x14ac:dyDescent="0.25">
      <c r="A537" s="258"/>
      <c r="F537" s="232"/>
    </row>
    <row r="538" spans="1:6" s="231" customFormat="1" x14ac:dyDescent="0.25">
      <c r="A538" s="258"/>
      <c r="F538" s="232"/>
    </row>
    <row r="539" spans="1:6" s="231" customFormat="1" x14ac:dyDescent="0.25">
      <c r="A539" s="258"/>
      <c r="F539" s="232"/>
    </row>
    <row r="540" spans="1:6" s="231" customFormat="1" x14ac:dyDescent="0.25">
      <c r="A540" s="258"/>
      <c r="F540" s="232"/>
    </row>
    <row r="541" spans="1:6" s="231" customFormat="1" x14ac:dyDescent="0.25">
      <c r="A541" s="258"/>
      <c r="F541" s="232"/>
    </row>
    <row r="542" spans="1:6" s="231" customFormat="1" x14ac:dyDescent="0.25">
      <c r="A542" s="258"/>
      <c r="F542" s="232"/>
    </row>
    <row r="543" spans="1:6" s="231" customFormat="1" x14ac:dyDescent="0.25">
      <c r="A543" s="258"/>
      <c r="F543" s="232"/>
    </row>
    <row r="544" spans="1:6" s="231" customFormat="1" x14ac:dyDescent="0.25">
      <c r="A544" s="258"/>
      <c r="F544" s="232"/>
    </row>
    <row r="545" spans="1:6" s="231" customFormat="1" x14ac:dyDescent="0.25">
      <c r="A545" s="258"/>
      <c r="F545" s="232"/>
    </row>
    <row r="546" spans="1:6" s="231" customFormat="1" x14ac:dyDescent="0.25">
      <c r="A546" s="258"/>
      <c r="F546" s="232"/>
    </row>
    <row r="547" spans="1:6" s="231" customFormat="1" x14ac:dyDescent="0.25">
      <c r="A547" s="258"/>
      <c r="F547" s="232"/>
    </row>
    <row r="548" spans="1:6" s="231" customFormat="1" x14ac:dyDescent="0.25">
      <c r="A548" s="258"/>
      <c r="F548" s="232"/>
    </row>
    <row r="549" spans="1:6" s="231" customFormat="1" x14ac:dyDescent="0.25">
      <c r="A549" s="258"/>
      <c r="F549" s="232"/>
    </row>
    <row r="550" spans="1:6" s="231" customFormat="1" x14ac:dyDescent="0.25">
      <c r="A550" s="258"/>
      <c r="F550" s="232"/>
    </row>
    <row r="551" spans="1:6" s="231" customFormat="1" x14ac:dyDescent="0.25">
      <c r="A551" s="258"/>
      <c r="F551" s="232"/>
    </row>
    <row r="552" spans="1:6" s="231" customFormat="1" x14ac:dyDescent="0.25">
      <c r="A552" s="258"/>
      <c r="F552" s="232"/>
    </row>
    <row r="553" spans="1:6" s="231" customFormat="1" x14ac:dyDescent="0.25">
      <c r="A553" s="258"/>
      <c r="F553" s="232"/>
    </row>
    <row r="554" spans="1:6" s="231" customFormat="1" x14ac:dyDescent="0.25">
      <c r="A554" s="258"/>
      <c r="F554" s="232"/>
    </row>
    <row r="555" spans="1:6" s="231" customFormat="1" x14ac:dyDescent="0.25">
      <c r="A555" s="258"/>
      <c r="F555" s="232"/>
    </row>
    <row r="556" spans="1:6" s="231" customFormat="1" x14ac:dyDescent="0.25">
      <c r="A556" s="258"/>
      <c r="F556" s="232"/>
    </row>
    <row r="557" spans="1:6" s="231" customFormat="1" x14ac:dyDescent="0.25">
      <c r="A557" s="258"/>
      <c r="F557" s="232"/>
    </row>
    <row r="558" spans="1:6" s="231" customFormat="1" x14ac:dyDescent="0.25">
      <c r="A558" s="258"/>
      <c r="F558" s="232"/>
    </row>
    <row r="559" spans="1:6" s="231" customFormat="1" x14ac:dyDescent="0.25">
      <c r="A559" s="258"/>
      <c r="F559" s="232"/>
    </row>
    <row r="560" spans="1:6" s="231" customFormat="1" x14ac:dyDescent="0.25">
      <c r="A560" s="258"/>
      <c r="F560" s="232"/>
    </row>
    <row r="561" spans="1:6" s="231" customFormat="1" x14ac:dyDescent="0.25">
      <c r="A561" s="258"/>
      <c r="F561" s="232"/>
    </row>
    <row r="562" spans="1:6" s="231" customFormat="1" x14ac:dyDescent="0.25">
      <c r="A562" s="258"/>
      <c r="F562" s="232"/>
    </row>
    <row r="563" spans="1:6" s="231" customFormat="1" x14ac:dyDescent="0.25">
      <c r="A563" s="258"/>
      <c r="F563" s="232"/>
    </row>
    <row r="564" spans="1:6" s="231" customFormat="1" x14ac:dyDescent="0.25">
      <c r="A564" s="258"/>
      <c r="F564" s="232"/>
    </row>
    <row r="565" spans="1:6" s="231" customFormat="1" x14ac:dyDescent="0.25">
      <c r="A565" s="258"/>
      <c r="F565" s="232"/>
    </row>
    <row r="566" spans="1:6" s="231" customFormat="1" x14ac:dyDescent="0.25">
      <c r="A566" s="258"/>
      <c r="F566" s="232"/>
    </row>
    <row r="567" spans="1:6" s="231" customFormat="1" x14ac:dyDescent="0.25">
      <c r="A567" s="258"/>
      <c r="F567" s="232"/>
    </row>
  </sheetData>
  <mergeCells count="11">
    <mergeCell ref="D1:F1"/>
    <mergeCell ref="B4:D4"/>
    <mergeCell ref="B6:D6"/>
    <mergeCell ref="B30:D30"/>
    <mergeCell ref="B51:D51"/>
    <mergeCell ref="A8:F8"/>
    <mergeCell ref="A12:A24"/>
    <mergeCell ref="A35:A46"/>
    <mergeCell ref="B19:E19"/>
    <mergeCell ref="B12:E12"/>
    <mergeCell ref="B35:E35"/>
  </mergeCells>
  <phoneticPr fontId="1" type="noConversion"/>
  <conditionalFormatting sqref="C50 C28">
    <cfRule type="cellIs" dxfId="21" priority="10" stopIfTrue="1" operator="equal">
      <formula>1</formula>
    </cfRule>
  </conditionalFormatting>
  <conditionalFormatting sqref="E30">
    <cfRule type="cellIs" dxfId="20" priority="12" stopIfTrue="1" operator="equal">
      <formula>0</formula>
    </cfRule>
  </conditionalFormatting>
  <conditionalFormatting sqref="E51">
    <cfRule type="cellIs" dxfId="19" priority="9" stopIfTrue="1" operator="equal">
      <formula>0</formula>
    </cfRule>
  </conditionalFormatting>
  <conditionalFormatting sqref="C48">
    <cfRule type="cellIs" dxfId="18" priority="8" operator="equal">
      <formula>0</formula>
    </cfRule>
  </conditionalFormatting>
  <conditionalFormatting sqref="C49">
    <cfRule type="cellIs" dxfId="17" priority="7" operator="equal">
      <formula>0</formula>
    </cfRule>
  </conditionalFormatting>
  <conditionalFormatting sqref="E49">
    <cfRule type="cellIs" dxfId="16" priority="6" operator="equal">
      <formula>0</formula>
    </cfRule>
  </conditionalFormatting>
  <conditionalFormatting sqref="F13">
    <cfRule type="expression" dxfId="15" priority="5">
      <formula>F13="zuerst Gewicht eingeben"</formula>
    </cfRule>
  </conditionalFormatting>
  <conditionalFormatting sqref="F14:F18">
    <cfRule type="expression" dxfId="14" priority="4">
      <formula>F14="zuerst Gewicht eingeben"</formula>
    </cfRule>
  </conditionalFormatting>
  <conditionalFormatting sqref="F20:F24">
    <cfRule type="expression" dxfId="13" priority="3">
      <formula>F20="zuerst Gewicht eingeben"</formula>
    </cfRule>
  </conditionalFormatting>
  <conditionalFormatting sqref="F36:F41">
    <cfRule type="expression" dxfId="12" priority="2">
      <formula>F36="zuerst Gewicht eingeben"</formula>
    </cfRule>
  </conditionalFormatting>
  <conditionalFormatting sqref="F43:F46">
    <cfRule type="expression" dxfId="11" priority="1">
      <formula>F43="zuerst Gewicht eingeben"</formula>
    </cfRule>
  </conditionalFormatting>
  <pageMargins left="0.74803149606299213" right="0.74803149606299213" top="0.78" bottom="0.53" header="0.51181102362204722" footer="0.51181102362204722"/>
  <pageSetup paperSize="9" scale="65" orientation="portrait" r:id="rId1"/>
  <headerFooter alignWithMargins="0"/>
  <colBreaks count="1" manualBreakCount="1">
    <brk id="6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BE669"/>
  <sheetViews>
    <sheetView zoomScale="70" zoomScaleNormal="70" zoomScalePageLayoutView="75" workbookViewId="0">
      <selection activeCell="N19" sqref="N19"/>
    </sheetView>
  </sheetViews>
  <sheetFormatPr baseColWidth="10" defaultColWidth="11.42578125" defaultRowHeight="12.75" x14ac:dyDescent="0.2"/>
  <cols>
    <col min="1" max="1" width="28.28515625" style="1" bestFit="1" customWidth="1"/>
    <col min="2" max="2" width="32.140625" style="1" customWidth="1"/>
    <col min="3" max="3" width="13.5703125" style="1" bestFit="1" customWidth="1"/>
    <col min="4" max="4" width="19.28515625" style="1" customWidth="1"/>
    <col min="5" max="5" width="9.28515625" style="1" bestFit="1" customWidth="1"/>
    <col min="6" max="6" width="28.140625" style="47" bestFit="1" customWidth="1"/>
    <col min="7" max="57" width="11.42578125" style="231"/>
    <col min="58" max="16384" width="11.42578125" style="1"/>
  </cols>
  <sheetData>
    <row r="1" spans="1:6" s="231" customFormat="1" ht="31.5" x14ac:dyDescent="0.2">
      <c r="A1" s="236"/>
      <c r="B1" s="237"/>
      <c r="C1" s="237"/>
      <c r="D1" s="326" t="str">
        <f>Zusammenzug!D1</f>
        <v>MATA 2023–2025</v>
      </c>
      <c r="E1" s="326">
        <f>Zusammenzug!E1</f>
        <v>0</v>
      </c>
      <c r="F1" s="327">
        <f>Zusammenzug!F1</f>
        <v>0</v>
      </c>
    </row>
    <row r="2" spans="1:6" s="231" customFormat="1" ht="31.5" x14ac:dyDescent="0.2">
      <c r="A2" s="238"/>
      <c r="B2" s="239"/>
      <c r="C2" s="239"/>
      <c r="D2" s="239"/>
      <c r="E2" s="239"/>
      <c r="F2" s="240"/>
    </row>
    <row r="3" spans="1:6" s="231" customFormat="1" ht="15" customHeight="1" x14ac:dyDescent="0.2">
      <c r="A3" s="241"/>
      <c r="B3" s="239"/>
      <c r="C3" s="239"/>
      <c r="D3" s="239"/>
      <c r="E3" s="239"/>
      <c r="F3" s="240"/>
    </row>
    <row r="4" spans="1:6" s="231" customFormat="1" ht="24" customHeight="1" x14ac:dyDescent="0.2">
      <c r="A4" s="256" t="s">
        <v>0</v>
      </c>
      <c r="B4" s="295" t="str">
        <f>IF(Zusammenzug!B4="","",Zusammenzug!B4)</f>
        <v/>
      </c>
      <c r="C4" s="296"/>
      <c r="D4" s="297"/>
      <c r="E4" s="242" t="s">
        <v>1</v>
      </c>
      <c r="F4" s="243" t="str">
        <f>IF(Zusammenzug!F4="","",Zusammenzug!F4)</f>
        <v/>
      </c>
    </row>
    <row r="5" spans="1:6" s="231" customFormat="1" ht="15" customHeight="1" x14ac:dyDescent="0.2">
      <c r="A5" s="244"/>
      <c r="B5" s="245"/>
      <c r="C5" s="245"/>
      <c r="D5" s="245"/>
      <c r="E5" s="262"/>
      <c r="F5" s="240"/>
    </row>
    <row r="6" spans="1:6" s="231" customFormat="1" ht="24.75" customHeight="1" x14ac:dyDescent="0.2">
      <c r="A6" s="256" t="s">
        <v>2</v>
      </c>
      <c r="B6" s="298" t="str">
        <f>IF(Zusammenzug!B6="","",Zusammenzug!B6)</f>
        <v/>
      </c>
      <c r="C6" s="299"/>
      <c r="D6" s="300"/>
      <c r="E6" s="242" t="s">
        <v>3</v>
      </c>
      <c r="F6" s="243" t="str">
        <f>IF(Zusammenzug!F6="","",Zusammenzug!F6)</f>
        <v/>
      </c>
    </row>
    <row r="7" spans="1:6" s="231" customFormat="1" ht="15" customHeight="1" thickBot="1" x14ac:dyDescent="0.25">
      <c r="A7" s="263"/>
      <c r="B7" s="249"/>
      <c r="C7" s="249"/>
      <c r="D7" s="249"/>
      <c r="E7" s="249"/>
      <c r="F7" s="250"/>
    </row>
    <row r="8" spans="1:6" ht="21.75" thickBot="1" x14ac:dyDescent="0.4">
      <c r="A8" s="316" t="s">
        <v>78</v>
      </c>
      <c r="B8" s="317"/>
      <c r="C8" s="317"/>
      <c r="D8" s="317"/>
      <c r="E8" s="317"/>
      <c r="F8" s="318"/>
    </row>
    <row r="9" spans="1:6" ht="30" x14ac:dyDescent="0.2">
      <c r="A9" s="107"/>
      <c r="B9" s="108"/>
      <c r="C9" s="109" t="s">
        <v>30</v>
      </c>
      <c r="D9" s="109" t="s">
        <v>60</v>
      </c>
      <c r="E9" s="108"/>
      <c r="F9" s="110"/>
    </row>
    <row r="10" spans="1:6" ht="13.5" customHeight="1" x14ac:dyDescent="0.2">
      <c r="A10" s="107"/>
      <c r="B10" s="108"/>
      <c r="C10" s="111" t="s">
        <v>6</v>
      </c>
      <c r="D10" s="111" t="s">
        <v>32</v>
      </c>
      <c r="E10" s="112" t="s">
        <v>33</v>
      </c>
      <c r="F10" s="113"/>
    </row>
    <row r="11" spans="1:6" ht="27" customHeight="1" x14ac:dyDescent="0.2">
      <c r="A11" s="107"/>
      <c r="B11" s="114" t="s">
        <v>34</v>
      </c>
      <c r="C11" s="115" t="s">
        <v>35</v>
      </c>
      <c r="D11" s="116" t="s">
        <v>36</v>
      </c>
      <c r="E11" s="117"/>
      <c r="F11" s="113"/>
    </row>
    <row r="12" spans="1:6" ht="18" customHeight="1" x14ac:dyDescent="0.25">
      <c r="A12" s="321" t="s">
        <v>79</v>
      </c>
      <c r="B12" s="118" t="s">
        <v>80</v>
      </c>
      <c r="C12" s="119"/>
      <c r="D12" s="119">
        <v>2.5</v>
      </c>
      <c r="E12" s="120">
        <f>IF(AND(C12="",D12=""),"",IF(OR(D12&gt;5,D12&lt;0),"#####",IF(ISBLANK(C12),0,IF(OR(C12&gt;6,C12&lt;1),"#####",C12*D12))))</f>
        <v>0</v>
      </c>
      <c r="F12" s="113" t="str">
        <f>IF(E12="#####","Fehler!",IF(AND(C12&lt;&gt;"",D12=""),"zuerst Gewicht eingeben",""))</f>
        <v/>
      </c>
    </row>
    <row r="13" spans="1:6" ht="18" customHeight="1" x14ac:dyDescent="0.25">
      <c r="A13" s="322"/>
      <c r="B13" s="118" t="s">
        <v>81</v>
      </c>
      <c r="C13" s="119"/>
      <c r="D13" s="119">
        <v>2.5</v>
      </c>
      <c r="E13" s="120">
        <f t="shared" ref="E13:E23" si="0">IF(AND(C13="",D13=""),"",IF(OR(D13&gt;5,D13&lt;0),"#####",IF(ISBLANK(C13),0,IF(OR(C13&gt;6,C13&lt;1),"#####",C13*D13))))</f>
        <v>0</v>
      </c>
      <c r="F13" s="113" t="str">
        <f t="shared" ref="F13:F23" si="1">IF(E13="#####","Fehler!",IF(AND(C13&lt;&gt;"",D13=""),"zuerst Gewicht eingeben",""))</f>
        <v/>
      </c>
    </row>
    <row r="14" spans="1:6" ht="18" customHeight="1" x14ac:dyDescent="0.25">
      <c r="A14" s="322"/>
      <c r="B14" s="118" t="s">
        <v>82</v>
      </c>
      <c r="C14" s="119"/>
      <c r="D14" s="119">
        <v>2.5</v>
      </c>
      <c r="E14" s="120">
        <f t="shared" si="0"/>
        <v>0</v>
      </c>
      <c r="F14" s="113" t="str">
        <f t="shared" si="1"/>
        <v/>
      </c>
    </row>
    <row r="15" spans="1:6" ht="18" customHeight="1" x14ac:dyDescent="0.25">
      <c r="A15" s="322"/>
      <c r="B15" s="118" t="s">
        <v>83</v>
      </c>
      <c r="C15" s="119"/>
      <c r="D15" s="119">
        <v>2.5</v>
      </c>
      <c r="E15" s="120">
        <f t="shared" si="0"/>
        <v>0</v>
      </c>
      <c r="F15" s="113" t="str">
        <f t="shared" si="1"/>
        <v/>
      </c>
    </row>
    <row r="16" spans="1:6" ht="18" customHeight="1" x14ac:dyDescent="0.25">
      <c r="A16" s="322"/>
      <c r="B16" s="118" t="s">
        <v>84</v>
      </c>
      <c r="C16" s="119"/>
      <c r="D16" s="119">
        <v>2.5</v>
      </c>
      <c r="E16" s="120">
        <f t="shared" si="0"/>
        <v>0</v>
      </c>
      <c r="F16" s="113" t="str">
        <f t="shared" si="1"/>
        <v/>
      </c>
    </row>
    <row r="17" spans="1:7" ht="18" customHeight="1" x14ac:dyDescent="0.25">
      <c r="A17" s="322"/>
      <c r="B17" s="118" t="s">
        <v>85</v>
      </c>
      <c r="C17" s="121"/>
      <c r="D17" s="121">
        <v>2.5</v>
      </c>
      <c r="E17" s="120">
        <f t="shared" si="0"/>
        <v>0</v>
      </c>
      <c r="F17" s="113" t="str">
        <f t="shared" si="1"/>
        <v/>
      </c>
      <c r="G17" s="261"/>
    </row>
    <row r="18" spans="1:7" ht="18" customHeight="1" x14ac:dyDescent="0.25">
      <c r="A18" s="323"/>
      <c r="B18" s="122"/>
      <c r="C18" s="69"/>
      <c r="D18" s="69"/>
      <c r="E18" s="120" t="str">
        <f t="shared" si="0"/>
        <v/>
      </c>
      <c r="F18" s="113" t="str">
        <f t="shared" si="1"/>
        <v/>
      </c>
      <c r="G18" s="261"/>
    </row>
    <row r="19" spans="1:7" ht="23.25" customHeight="1" x14ac:dyDescent="0.25">
      <c r="A19" s="107"/>
      <c r="B19" s="114" t="s">
        <v>34</v>
      </c>
      <c r="C19" s="123"/>
      <c r="D19" s="123"/>
      <c r="E19" s="120"/>
      <c r="F19" s="113"/>
    </row>
    <row r="20" spans="1:7" ht="18" customHeight="1" x14ac:dyDescent="0.25">
      <c r="A20" s="321" t="s">
        <v>86</v>
      </c>
      <c r="B20" s="118" t="s">
        <v>87</v>
      </c>
      <c r="C20" s="66"/>
      <c r="D20" s="66">
        <v>2.5</v>
      </c>
      <c r="E20" s="120">
        <f t="shared" si="0"/>
        <v>0</v>
      </c>
      <c r="F20" s="113" t="str">
        <f t="shared" si="1"/>
        <v/>
      </c>
    </row>
    <row r="21" spans="1:7" ht="18" customHeight="1" x14ac:dyDescent="0.25">
      <c r="A21" s="322"/>
      <c r="B21" s="118" t="s">
        <v>88</v>
      </c>
      <c r="C21" s="66"/>
      <c r="D21" s="66">
        <v>2.5</v>
      </c>
      <c r="E21" s="120">
        <f t="shared" si="0"/>
        <v>0</v>
      </c>
      <c r="F21" s="113" t="str">
        <f t="shared" si="1"/>
        <v/>
      </c>
    </row>
    <row r="22" spans="1:7" ht="18" customHeight="1" x14ac:dyDescent="0.25">
      <c r="A22" s="322"/>
      <c r="B22" s="118" t="s">
        <v>41</v>
      </c>
      <c r="C22" s="66"/>
      <c r="D22" s="66">
        <v>2.5</v>
      </c>
      <c r="E22" s="120">
        <f t="shared" si="0"/>
        <v>0</v>
      </c>
      <c r="F22" s="113" t="str">
        <f t="shared" si="1"/>
        <v/>
      </c>
    </row>
    <row r="23" spans="1:7" ht="18" customHeight="1" x14ac:dyDescent="0.25">
      <c r="A23" s="323"/>
      <c r="B23" s="122"/>
      <c r="C23" s="66"/>
      <c r="D23" s="66"/>
      <c r="E23" s="124" t="str">
        <f t="shared" si="0"/>
        <v/>
      </c>
      <c r="F23" s="113" t="str">
        <f t="shared" si="1"/>
        <v/>
      </c>
    </row>
    <row r="24" spans="1:7" ht="24" customHeight="1" x14ac:dyDescent="0.2">
      <c r="A24" s="107"/>
      <c r="B24" s="108"/>
      <c r="C24" s="108"/>
      <c r="D24" s="108"/>
      <c r="E24" s="108"/>
      <c r="F24" s="125"/>
    </row>
    <row r="25" spans="1:7" ht="15" customHeight="1" x14ac:dyDescent="0.2">
      <c r="A25" s="126"/>
      <c r="B25" s="127" t="s">
        <v>55</v>
      </c>
      <c r="C25" s="128">
        <f>(SUMIF(C$12:C$18,"&gt;=0",D$12:D$18)+SUMIF(C$20:C$23,"&gt;=0",D$20:D$23))*6</f>
        <v>0</v>
      </c>
      <c r="D25" s="129"/>
      <c r="E25" s="130"/>
      <c r="F25" s="131"/>
    </row>
    <row r="26" spans="1:7" ht="15" customHeight="1" x14ac:dyDescent="0.2">
      <c r="A26" s="126"/>
      <c r="B26" s="127" t="s">
        <v>56</v>
      </c>
      <c r="C26" s="128">
        <f>(SUMIF(C$12:C$18,"&gt;=0",D$12:D$18)*1+SUMIF(C$20:C$23,"&gt;=0",D$20:D$23))*1</f>
        <v>0</v>
      </c>
      <c r="D26" s="127" t="s">
        <v>89</v>
      </c>
      <c r="E26" s="132">
        <f>SUM(E12:E18,E20:E23)</f>
        <v>0</v>
      </c>
      <c r="F26" s="113"/>
    </row>
    <row r="27" spans="1:7" ht="24.75" customHeight="1" x14ac:dyDescent="0.3">
      <c r="A27" s="133"/>
      <c r="B27" s="108"/>
      <c r="C27" s="108"/>
      <c r="D27" s="108"/>
      <c r="E27" s="108"/>
      <c r="F27" s="113"/>
    </row>
    <row r="28" spans="1:7" ht="24" customHeight="1" x14ac:dyDescent="0.35">
      <c r="A28" s="107"/>
      <c r="B28" s="320" t="s">
        <v>17</v>
      </c>
      <c r="C28" s="320"/>
      <c r="D28" s="320"/>
      <c r="E28" s="134">
        <f>IF(C26=0,0,E26/C26)</f>
        <v>0</v>
      </c>
      <c r="F28" s="113"/>
    </row>
    <row r="29" spans="1:7" ht="24" customHeight="1" x14ac:dyDescent="0.35">
      <c r="A29" s="107"/>
      <c r="B29" s="135"/>
      <c r="C29" s="136"/>
      <c r="D29" s="136"/>
      <c r="E29" s="137"/>
      <c r="F29" s="113"/>
    </row>
    <row r="30" spans="1:7" ht="30" x14ac:dyDescent="0.35">
      <c r="A30" s="107"/>
      <c r="B30" s="108"/>
      <c r="C30" s="109" t="s">
        <v>30</v>
      </c>
      <c r="D30" s="109" t="s">
        <v>60</v>
      </c>
      <c r="E30" s="134"/>
      <c r="F30" s="113"/>
    </row>
    <row r="31" spans="1:7" ht="13.5" customHeight="1" x14ac:dyDescent="0.2">
      <c r="A31" s="107"/>
      <c r="B31" s="108"/>
      <c r="C31" s="111" t="s">
        <v>6</v>
      </c>
      <c r="D31" s="111" t="s">
        <v>32</v>
      </c>
      <c r="E31" s="112" t="s">
        <v>33</v>
      </c>
      <c r="F31" s="113"/>
    </row>
    <row r="32" spans="1:7" ht="25.5" x14ac:dyDescent="0.2">
      <c r="A32" s="107"/>
      <c r="B32" s="114" t="s">
        <v>34</v>
      </c>
      <c r="C32" s="115" t="s">
        <v>35</v>
      </c>
      <c r="D32" s="116" t="s">
        <v>36</v>
      </c>
      <c r="E32" s="117"/>
      <c r="F32" s="113"/>
    </row>
    <row r="33" spans="1:6" ht="18" customHeight="1" x14ac:dyDescent="0.25">
      <c r="A33" s="321" t="s">
        <v>90</v>
      </c>
      <c r="B33" s="118" t="s">
        <v>91</v>
      </c>
      <c r="C33" s="66"/>
      <c r="D33" s="66">
        <v>2.5</v>
      </c>
      <c r="E33" s="124">
        <f>IF(AND(C33="",D33=""),"",IF(OR(D33&gt;5,D33&lt;0),"#####",IF(ISBLANK(C33),0,IF(OR(C33&gt;6,C33&lt;1),"#####",C33*D33))))</f>
        <v>0</v>
      </c>
      <c r="F33" s="113" t="str">
        <f>IF(E33="#####","Fehler!",IF(AND(C33&lt;&gt;"",D33=""),"zuerst Gewicht eingeben",""))</f>
        <v/>
      </c>
    </row>
    <row r="34" spans="1:6" ht="18" customHeight="1" x14ac:dyDescent="0.25">
      <c r="A34" s="322"/>
      <c r="B34" s="118" t="s">
        <v>92</v>
      </c>
      <c r="C34" s="66"/>
      <c r="D34" s="66">
        <v>2.5</v>
      </c>
      <c r="E34" s="124">
        <f>IF(AND(C34="",D34=""),"",IF(OR(D34&gt;5,D34&lt;0),"#####",IF(ISBLANK(C34),0,IF(OR(C34&gt;6,C34&lt;1),"#####",C34*D34))))</f>
        <v>0</v>
      </c>
      <c r="F34" s="113" t="str">
        <f>IF(E34="#####","Fehler!",IF(AND(C34&lt;&gt;"",D34=""),"zuerst Gewicht eingeben",""))</f>
        <v/>
      </c>
    </row>
    <row r="35" spans="1:6" ht="18" customHeight="1" x14ac:dyDescent="0.25">
      <c r="A35" s="322"/>
      <c r="B35" s="118" t="s">
        <v>93</v>
      </c>
      <c r="C35" s="66"/>
      <c r="D35" s="66">
        <v>2.5</v>
      </c>
      <c r="E35" s="124">
        <f>IF(AND(C35="",D35=""),"",IF(OR(D35&gt;5,D35&lt;0),"#####",IF(ISBLANK(C35),0,IF(OR(C35&gt;6,C35&lt;1),"#####",C35*D35))))</f>
        <v>0</v>
      </c>
      <c r="F35" s="113" t="str">
        <f>IF(E35="#####","Fehler!",IF(AND(C35&lt;&gt;"",D35=""),"zuerst Gewicht eingeben",""))</f>
        <v/>
      </c>
    </row>
    <row r="36" spans="1:6" ht="18" customHeight="1" x14ac:dyDescent="0.25">
      <c r="A36" s="323"/>
      <c r="B36" s="122"/>
      <c r="C36" s="66"/>
      <c r="D36" s="66"/>
      <c r="E36" s="124" t="str">
        <f>IF(AND(C36="",D36=""),"",IF(OR(D36&gt;5,D36&lt;0),"#####",IF(ISBLANK(C36),0,IF(OR(C36&gt;6,C36&lt;1),"#####",C36*D36))))</f>
        <v/>
      </c>
      <c r="F36" s="113" t="str">
        <f>IF(E36="#####","Fehler!",IF(AND(C36&lt;&gt;"",D36=""),"zuerst Gewicht eingeben",""))</f>
        <v/>
      </c>
    </row>
    <row r="37" spans="1:6" ht="23.25" customHeight="1" x14ac:dyDescent="0.2">
      <c r="A37" s="107"/>
      <c r="B37" s="108"/>
      <c r="C37" s="108"/>
      <c r="D37" s="108"/>
      <c r="E37" s="108"/>
      <c r="F37" s="125"/>
    </row>
    <row r="38" spans="1:6" ht="15" customHeight="1" x14ac:dyDescent="0.2">
      <c r="A38" s="107"/>
      <c r="B38" s="127" t="s">
        <v>55</v>
      </c>
      <c r="C38" s="128">
        <f>SUMIF(C$33:C$36,"&gt;=0",D$33:D$36)*6</f>
        <v>0</v>
      </c>
      <c r="D38" s="108"/>
      <c r="E38" s="108"/>
      <c r="F38" s="131"/>
    </row>
    <row r="39" spans="1:6" ht="15" customHeight="1" x14ac:dyDescent="0.2">
      <c r="A39" s="107"/>
      <c r="B39" s="127" t="s">
        <v>56</v>
      </c>
      <c r="C39" s="128">
        <f>SUMIF(C$33:C$36,"&gt;=0",D$33:D$36)*1</f>
        <v>0</v>
      </c>
      <c r="D39" s="127" t="s">
        <v>89</v>
      </c>
      <c r="E39" s="132">
        <f>SUM(E33:E36)</f>
        <v>0</v>
      </c>
      <c r="F39" s="113"/>
    </row>
    <row r="40" spans="1:6" ht="24.75" customHeight="1" x14ac:dyDescent="0.2">
      <c r="A40" s="107"/>
      <c r="B40" s="108"/>
      <c r="C40" s="108"/>
      <c r="D40" s="108"/>
      <c r="E40" s="108"/>
      <c r="F40" s="113"/>
    </row>
    <row r="41" spans="1:6" ht="24" customHeight="1" thickBot="1" x14ac:dyDescent="0.4">
      <c r="A41" s="138"/>
      <c r="B41" s="319" t="s">
        <v>19</v>
      </c>
      <c r="C41" s="319"/>
      <c r="D41" s="319"/>
      <c r="E41" s="139">
        <f>IF(C39=0,0,E39/C39)</f>
        <v>0</v>
      </c>
      <c r="F41" s="140"/>
    </row>
    <row r="42" spans="1:6" s="231" customFormat="1" x14ac:dyDescent="0.2">
      <c r="F42" s="232"/>
    </row>
    <row r="43" spans="1:6" s="231" customFormat="1" x14ac:dyDescent="0.2">
      <c r="F43" s="232"/>
    </row>
    <row r="44" spans="1:6" s="231" customFormat="1" x14ac:dyDescent="0.2">
      <c r="F44" s="232"/>
    </row>
    <row r="45" spans="1:6" s="231" customFormat="1" x14ac:dyDescent="0.2">
      <c r="F45" s="232"/>
    </row>
    <row r="46" spans="1:6" s="231" customFormat="1" x14ac:dyDescent="0.2">
      <c r="F46" s="232"/>
    </row>
    <row r="47" spans="1:6" s="231" customFormat="1" x14ac:dyDescent="0.2">
      <c r="F47" s="232"/>
    </row>
    <row r="48" spans="1:6" s="231" customFormat="1" x14ac:dyDescent="0.2">
      <c r="F48" s="232"/>
    </row>
    <row r="49" spans="6:6" s="231" customFormat="1" x14ac:dyDescent="0.2">
      <c r="F49" s="232"/>
    </row>
    <row r="50" spans="6:6" s="231" customFormat="1" x14ac:dyDescent="0.2">
      <c r="F50" s="232"/>
    </row>
    <row r="51" spans="6:6" s="231" customFormat="1" x14ac:dyDescent="0.2">
      <c r="F51" s="232"/>
    </row>
    <row r="52" spans="6:6" s="231" customFormat="1" x14ac:dyDescent="0.2">
      <c r="F52" s="232"/>
    </row>
    <row r="53" spans="6:6" s="231" customFormat="1" x14ac:dyDescent="0.2">
      <c r="F53" s="232"/>
    </row>
    <row r="54" spans="6:6" s="231" customFormat="1" x14ac:dyDescent="0.2">
      <c r="F54" s="232"/>
    </row>
    <row r="55" spans="6:6" s="231" customFormat="1" x14ac:dyDescent="0.2">
      <c r="F55" s="232"/>
    </row>
    <row r="56" spans="6:6" s="231" customFormat="1" x14ac:dyDescent="0.2">
      <c r="F56" s="232"/>
    </row>
    <row r="57" spans="6:6" s="231" customFormat="1" x14ac:dyDescent="0.2">
      <c r="F57" s="232"/>
    </row>
    <row r="58" spans="6:6" s="231" customFormat="1" x14ac:dyDescent="0.2">
      <c r="F58" s="232"/>
    </row>
    <row r="59" spans="6:6" s="231" customFormat="1" x14ac:dyDescent="0.2">
      <c r="F59" s="232"/>
    </row>
    <row r="60" spans="6:6" s="231" customFormat="1" x14ac:dyDescent="0.2">
      <c r="F60" s="232"/>
    </row>
    <row r="61" spans="6:6" s="231" customFormat="1" x14ac:dyDescent="0.2">
      <c r="F61" s="232"/>
    </row>
    <row r="62" spans="6:6" s="231" customFormat="1" x14ac:dyDescent="0.2">
      <c r="F62" s="232"/>
    </row>
    <row r="63" spans="6:6" s="231" customFormat="1" x14ac:dyDescent="0.2">
      <c r="F63" s="232"/>
    </row>
    <row r="64" spans="6:6" s="231" customFormat="1" x14ac:dyDescent="0.2">
      <c r="F64" s="232"/>
    </row>
    <row r="65" spans="6:6" s="231" customFormat="1" x14ac:dyDescent="0.2">
      <c r="F65" s="232"/>
    </row>
    <row r="66" spans="6:6" s="231" customFormat="1" x14ac:dyDescent="0.2">
      <c r="F66" s="232"/>
    </row>
    <row r="67" spans="6:6" s="231" customFormat="1" x14ac:dyDescent="0.2">
      <c r="F67" s="232"/>
    </row>
    <row r="68" spans="6:6" s="231" customFormat="1" x14ac:dyDescent="0.2">
      <c r="F68" s="232"/>
    </row>
    <row r="69" spans="6:6" s="231" customFormat="1" x14ac:dyDescent="0.2">
      <c r="F69" s="232"/>
    </row>
    <row r="70" spans="6:6" s="231" customFormat="1" x14ac:dyDescent="0.2">
      <c r="F70" s="232"/>
    </row>
    <row r="71" spans="6:6" s="231" customFormat="1" x14ac:dyDescent="0.2">
      <c r="F71" s="232"/>
    </row>
    <row r="72" spans="6:6" s="231" customFormat="1" x14ac:dyDescent="0.2">
      <c r="F72" s="232"/>
    </row>
    <row r="73" spans="6:6" s="231" customFormat="1" x14ac:dyDescent="0.2">
      <c r="F73" s="232"/>
    </row>
    <row r="74" spans="6:6" s="231" customFormat="1" x14ac:dyDescent="0.2">
      <c r="F74" s="232"/>
    </row>
    <row r="75" spans="6:6" s="231" customFormat="1" x14ac:dyDescent="0.2">
      <c r="F75" s="232"/>
    </row>
    <row r="76" spans="6:6" s="231" customFormat="1" x14ac:dyDescent="0.2">
      <c r="F76" s="232"/>
    </row>
    <row r="77" spans="6:6" s="231" customFormat="1" x14ac:dyDescent="0.2">
      <c r="F77" s="232"/>
    </row>
    <row r="78" spans="6:6" s="231" customFormat="1" x14ac:dyDescent="0.2">
      <c r="F78" s="232"/>
    </row>
    <row r="79" spans="6:6" s="231" customFormat="1" x14ac:dyDescent="0.2">
      <c r="F79" s="232"/>
    </row>
    <row r="80" spans="6:6" s="231" customFormat="1" x14ac:dyDescent="0.2">
      <c r="F80" s="232"/>
    </row>
    <row r="81" spans="6:6" s="231" customFormat="1" x14ac:dyDescent="0.2">
      <c r="F81" s="232"/>
    </row>
    <row r="82" spans="6:6" s="231" customFormat="1" x14ac:dyDescent="0.2">
      <c r="F82" s="232"/>
    </row>
    <row r="83" spans="6:6" s="231" customFormat="1" x14ac:dyDescent="0.2">
      <c r="F83" s="232"/>
    </row>
    <row r="84" spans="6:6" s="231" customFormat="1" x14ac:dyDescent="0.2">
      <c r="F84" s="232"/>
    </row>
    <row r="85" spans="6:6" s="231" customFormat="1" x14ac:dyDescent="0.2">
      <c r="F85" s="232"/>
    </row>
    <row r="86" spans="6:6" s="231" customFormat="1" x14ac:dyDescent="0.2">
      <c r="F86" s="232"/>
    </row>
    <row r="87" spans="6:6" s="231" customFormat="1" x14ac:dyDescent="0.2">
      <c r="F87" s="232"/>
    </row>
    <row r="88" spans="6:6" s="231" customFormat="1" x14ac:dyDescent="0.2">
      <c r="F88" s="232"/>
    </row>
    <row r="89" spans="6:6" s="231" customFormat="1" x14ac:dyDescent="0.2">
      <c r="F89" s="232"/>
    </row>
    <row r="90" spans="6:6" s="231" customFormat="1" x14ac:dyDescent="0.2">
      <c r="F90" s="232"/>
    </row>
    <row r="91" spans="6:6" s="231" customFormat="1" x14ac:dyDescent="0.2">
      <c r="F91" s="232"/>
    </row>
    <row r="92" spans="6:6" s="231" customFormat="1" x14ac:dyDescent="0.2">
      <c r="F92" s="232"/>
    </row>
    <row r="93" spans="6:6" s="231" customFormat="1" x14ac:dyDescent="0.2">
      <c r="F93" s="232"/>
    </row>
    <row r="94" spans="6:6" s="231" customFormat="1" x14ac:dyDescent="0.2">
      <c r="F94" s="232"/>
    </row>
    <row r="95" spans="6:6" s="231" customFormat="1" x14ac:dyDescent="0.2">
      <c r="F95" s="232"/>
    </row>
    <row r="96" spans="6:6" s="231" customFormat="1" x14ac:dyDescent="0.2">
      <c r="F96" s="232"/>
    </row>
    <row r="97" spans="6:6" s="231" customFormat="1" x14ac:dyDescent="0.2">
      <c r="F97" s="232"/>
    </row>
    <row r="98" spans="6:6" s="231" customFormat="1" x14ac:dyDescent="0.2">
      <c r="F98" s="232"/>
    </row>
    <row r="99" spans="6:6" s="231" customFormat="1" x14ac:dyDescent="0.2">
      <c r="F99" s="232"/>
    </row>
    <row r="100" spans="6:6" s="231" customFormat="1" x14ac:dyDescent="0.2">
      <c r="F100" s="232"/>
    </row>
    <row r="101" spans="6:6" s="231" customFormat="1" x14ac:dyDescent="0.2">
      <c r="F101" s="232"/>
    </row>
    <row r="102" spans="6:6" s="231" customFormat="1" x14ac:dyDescent="0.2">
      <c r="F102" s="232"/>
    </row>
    <row r="103" spans="6:6" s="231" customFormat="1" x14ac:dyDescent="0.2">
      <c r="F103" s="232"/>
    </row>
    <row r="104" spans="6:6" s="231" customFormat="1" x14ac:dyDescent="0.2">
      <c r="F104" s="232"/>
    </row>
    <row r="105" spans="6:6" s="231" customFormat="1" x14ac:dyDescent="0.2">
      <c r="F105" s="232"/>
    </row>
    <row r="106" spans="6:6" s="231" customFormat="1" x14ac:dyDescent="0.2">
      <c r="F106" s="232"/>
    </row>
    <row r="107" spans="6:6" s="231" customFormat="1" x14ac:dyDescent="0.2">
      <c r="F107" s="232"/>
    </row>
    <row r="108" spans="6:6" s="231" customFormat="1" x14ac:dyDescent="0.2">
      <c r="F108" s="232"/>
    </row>
    <row r="109" spans="6:6" s="231" customFormat="1" x14ac:dyDescent="0.2">
      <c r="F109" s="232"/>
    </row>
    <row r="110" spans="6:6" s="231" customFormat="1" x14ac:dyDescent="0.2">
      <c r="F110" s="232"/>
    </row>
    <row r="111" spans="6:6" s="231" customFormat="1" x14ac:dyDescent="0.2">
      <c r="F111" s="232"/>
    </row>
    <row r="112" spans="6:6" s="231" customFormat="1" x14ac:dyDescent="0.2">
      <c r="F112" s="232"/>
    </row>
    <row r="113" spans="6:6" s="231" customFormat="1" x14ac:dyDescent="0.2">
      <c r="F113" s="232"/>
    </row>
    <row r="114" spans="6:6" s="231" customFormat="1" x14ac:dyDescent="0.2">
      <c r="F114" s="232"/>
    </row>
    <row r="115" spans="6:6" s="231" customFormat="1" x14ac:dyDescent="0.2">
      <c r="F115" s="232"/>
    </row>
    <row r="116" spans="6:6" s="231" customFormat="1" x14ac:dyDescent="0.2">
      <c r="F116" s="232"/>
    </row>
    <row r="117" spans="6:6" s="231" customFormat="1" x14ac:dyDescent="0.2">
      <c r="F117" s="232"/>
    </row>
    <row r="118" spans="6:6" s="231" customFormat="1" x14ac:dyDescent="0.2">
      <c r="F118" s="232"/>
    </row>
    <row r="119" spans="6:6" s="231" customFormat="1" x14ac:dyDescent="0.2">
      <c r="F119" s="232"/>
    </row>
    <row r="120" spans="6:6" s="231" customFormat="1" x14ac:dyDescent="0.2">
      <c r="F120" s="232"/>
    </row>
    <row r="121" spans="6:6" s="231" customFormat="1" x14ac:dyDescent="0.2">
      <c r="F121" s="232"/>
    </row>
    <row r="122" spans="6:6" s="231" customFormat="1" x14ac:dyDescent="0.2">
      <c r="F122" s="232"/>
    </row>
    <row r="123" spans="6:6" s="231" customFormat="1" x14ac:dyDescent="0.2">
      <c r="F123" s="232"/>
    </row>
    <row r="124" spans="6:6" s="231" customFormat="1" x14ac:dyDescent="0.2">
      <c r="F124" s="232"/>
    </row>
    <row r="125" spans="6:6" s="231" customFormat="1" x14ac:dyDescent="0.2">
      <c r="F125" s="232"/>
    </row>
    <row r="126" spans="6:6" s="231" customFormat="1" x14ac:dyDescent="0.2">
      <c r="F126" s="232"/>
    </row>
    <row r="127" spans="6:6" s="231" customFormat="1" x14ac:dyDescent="0.2">
      <c r="F127" s="232"/>
    </row>
    <row r="128" spans="6:6" s="231" customFormat="1" x14ac:dyDescent="0.2">
      <c r="F128" s="232"/>
    </row>
    <row r="129" spans="6:6" s="231" customFormat="1" x14ac:dyDescent="0.2">
      <c r="F129" s="232"/>
    </row>
    <row r="130" spans="6:6" s="231" customFormat="1" x14ac:dyDescent="0.2">
      <c r="F130" s="232"/>
    </row>
    <row r="131" spans="6:6" s="231" customFormat="1" x14ac:dyDescent="0.2">
      <c r="F131" s="232"/>
    </row>
    <row r="132" spans="6:6" s="231" customFormat="1" x14ac:dyDescent="0.2">
      <c r="F132" s="232"/>
    </row>
    <row r="133" spans="6:6" s="231" customFormat="1" x14ac:dyDescent="0.2">
      <c r="F133" s="232"/>
    </row>
    <row r="134" spans="6:6" s="231" customFormat="1" x14ac:dyDescent="0.2">
      <c r="F134" s="232"/>
    </row>
    <row r="135" spans="6:6" s="231" customFormat="1" x14ac:dyDescent="0.2">
      <c r="F135" s="232"/>
    </row>
    <row r="136" spans="6:6" s="231" customFormat="1" x14ac:dyDescent="0.2">
      <c r="F136" s="232"/>
    </row>
    <row r="137" spans="6:6" s="231" customFormat="1" x14ac:dyDescent="0.2">
      <c r="F137" s="232"/>
    </row>
    <row r="138" spans="6:6" s="231" customFormat="1" x14ac:dyDescent="0.2">
      <c r="F138" s="232"/>
    </row>
    <row r="139" spans="6:6" s="231" customFormat="1" x14ac:dyDescent="0.2">
      <c r="F139" s="232"/>
    </row>
    <row r="140" spans="6:6" s="231" customFormat="1" x14ac:dyDescent="0.2">
      <c r="F140" s="232"/>
    </row>
    <row r="141" spans="6:6" s="231" customFormat="1" x14ac:dyDescent="0.2">
      <c r="F141" s="232"/>
    </row>
    <row r="142" spans="6:6" s="231" customFormat="1" x14ac:dyDescent="0.2">
      <c r="F142" s="232"/>
    </row>
    <row r="143" spans="6:6" s="231" customFormat="1" x14ac:dyDescent="0.2">
      <c r="F143" s="232"/>
    </row>
    <row r="144" spans="6:6" s="231" customFormat="1" x14ac:dyDescent="0.2">
      <c r="F144" s="232"/>
    </row>
    <row r="145" spans="6:6" s="231" customFormat="1" x14ac:dyDescent="0.2">
      <c r="F145" s="232"/>
    </row>
    <row r="146" spans="6:6" s="231" customFormat="1" x14ac:dyDescent="0.2">
      <c r="F146" s="232"/>
    </row>
    <row r="147" spans="6:6" s="231" customFormat="1" x14ac:dyDescent="0.2">
      <c r="F147" s="232"/>
    </row>
    <row r="148" spans="6:6" s="231" customFormat="1" x14ac:dyDescent="0.2">
      <c r="F148" s="232"/>
    </row>
    <row r="149" spans="6:6" s="231" customFormat="1" x14ac:dyDescent="0.2">
      <c r="F149" s="232"/>
    </row>
    <row r="150" spans="6:6" s="231" customFormat="1" x14ac:dyDescent="0.2">
      <c r="F150" s="232"/>
    </row>
    <row r="151" spans="6:6" s="231" customFormat="1" x14ac:dyDescent="0.2">
      <c r="F151" s="232"/>
    </row>
    <row r="152" spans="6:6" s="231" customFormat="1" x14ac:dyDescent="0.2">
      <c r="F152" s="232"/>
    </row>
    <row r="153" spans="6:6" s="231" customFormat="1" x14ac:dyDescent="0.2">
      <c r="F153" s="232"/>
    </row>
    <row r="154" spans="6:6" s="231" customFormat="1" x14ac:dyDescent="0.2">
      <c r="F154" s="232"/>
    </row>
    <row r="155" spans="6:6" s="231" customFormat="1" x14ac:dyDescent="0.2">
      <c r="F155" s="232"/>
    </row>
    <row r="156" spans="6:6" s="231" customFormat="1" x14ac:dyDescent="0.2">
      <c r="F156" s="232"/>
    </row>
    <row r="157" spans="6:6" s="231" customFormat="1" x14ac:dyDescent="0.2">
      <c r="F157" s="232"/>
    </row>
    <row r="158" spans="6:6" s="231" customFormat="1" x14ac:dyDescent="0.2">
      <c r="F158" s="232"/>
    </row>
    <row r="159" spans="6:6" s="231" customFormat="1" x14ac:dyDescent="0.2">
      <c r="F159" s="232"/>
    </row>
    <row r="160" spans="6:6" s="231" customFormat="1" x14ac:dyDescent="0.2">
      <c r="F160" s="232"/>
    </row>
    <row r="161" spans="6:6" s="231" customFormat="1" x14ac:dyDescent="0.2">
      <c r="F161" s="232"/>
    </row>
    <row r="162" spans="6:6" s="231" customFormat="1" x14ac:dyDescent="0.2">
      <c r="F162" s="232"/>
    </row>
    <row r="163" spans="6:6" s="231" customFormat="1" x14ac:dyDescent="0.2">
      <c r="F163" s="232"/>
    </row>
    <row r="164" spans="6:6" s="231" customFormat="1" x14ac:dyDescent="0.2">
      <c r="F164" s="232"/>
    </row>
    <row r="165" spans="6:6" s="231" customFormat="1" x14ac:dyDescent="0.2">
      <c r="F165" s="232"/>
    </row>
    <row r="166" spans="6:6" s="231" customFormat="1" x14ac:dyDescent="0.2">
      <c r="F166" s="232"/>
    </row>
    <row r="167" spans="6:6" s="231" customFormat="1" x14ac:dyDescent="0.2">
      <c r="F167" s="232"/>
    </row>
    <row r="168" spans="6:6" s="231" customFormat="1" x14ac:dyDescent="0.2">
      <c r="F168" s="232"/>
    </row>
    <row r="169" spans="6:6" s="231" customFormat="1" x14ac:dyDescent="0.2">
      <c r="F169" s="232"/>
    </row>
    <row r="170" spans="6:6" s="231" customFormat="1" x14ac:dyDescent="0.2">
      <c r="F170" s="232"/>
    </row>
    <row r="171" spans="6:6" s="231" customFormat="1" x14ac:dyDescent="0.2">
      <c r="F171" s="232"/>
    </row>
    <row r="172" spans="6:6" s="231" customFormat="1" x14ac:dyDescent="0.2">
      <c r="F172" s="232"/>
    </row>
    <row r="173" spans="6:6" s="231" customFormat="1" x14ac:dyDescent="0.2">
      <c r="F173" s="232"/>
    </row>
    <row r="174" spans="6:6" s="231" customFormat="1" x14ac:dyDescent="0.2">
      <c r="F174" s="232"/>
    </row>
    <row r="175" spans="6:6" s="231" customFormat="1" x14ac:dyDescent="0.2">
      <c r="F175" s="232"/>
    </row>
    <row r="176" spans="6:6" s="231" customFormat="1" x14ac:dyDescent="0.2">
      <c r="F176" s="232"/>
    </row>
    <row r="177" spans="6:6" s="231" customFormat="1" x14ac:dyDescent="0.2">
      <c r="F177" s="232"/>
    </row>
    <row r="178" spans="6:6" s="231" customFormat="1" x14ac:dyDescent="0.2">
      <c r="F178" s="232"/>
    </row>
    <row r="179" spans="6:6" s="231" customFormat="1" x14ac:dyDescent="0.2">
      <c r="F179" s="232"/>
    </row>
    <row r="180" spans="6:6" s="231" customFormat="1" x14ac:dyDescent="0.2">
      <c r="F180" s="232"/>
    </row>
    <row r="181" spans="6:6" s="231" customFormat="1" x14ac:dyDescent="0.2">
      <c r="F181" s="232"/>
    </row>
    <row r="182" spans="6:6" s="231" customFormat="1" x14ac:dyDescent="0.2">
      <c r="F182" s="232"/>
    </row>
    <row r="183" spans="6:6" s="231" customFormat="1" x14ac:dyDescent="0.2">
      <c r="F183" s="232"/>
    </row>
    <row r="184" spans="6:6" s="231" customFormat="1" x14ac:dyDescent="0.2">
      <c r="F184" s="232"/>
    </row>
    <row r="185" spans="6:6" s="231" customFormat="1" x14ac:dyDescent="0.2">
      <c r="F185" s="232"/>
    </row>
    <row r="186" spans="6:6" s="231" customFormat="1" x14ac:dyDescent="0.2">
      <c r="F186" s="232"/>
    </row>
    <row r="187" spans="6:6" s="231" customFormat="1" x14ac:dyDescent="0.2">
      <c r="F187" s="232"/>
    </row>
    <row r="188" spans="6:6" s="231" customFormat="1" x14ac:dyDescent="0.2">
      <c r="F188" s="232"/>
    </row>
    <row r="189" spans="6:6" s="231" customFormat="1" x14ac:dyDescent="0.2">
      <c r="F189" s="232"/>
    </row>
    <row r="190" spans="6:6" s="231" customFormat="1" x14ac:dyDescent="0.2">
      <c r="F190" s="232"/>
    </row>
    <row r="191" spans="6:6" s="231" customFormat="1" x14ac:dyDescent="0.2">
      <c r="F191" s="232"/>
    </row>
    <row r="192" spans="6:6" s="231" customFormat="1" x14ac:dyDescent="0.2">
      <c r="F192" s="232"/>
    </row>
    <row r="193" spans="6:6" s="231" customFormat="1" x14ac:dyDescent="0.2">
      <c r="F193" s="232"/>
    </row>
    <row r="194" spans="6:6" s="231" customFormat="1" x14ac:dyDescent="0.2">
      <c r="F194" s="232"/>
    </row>
    <row r="195" spans="6:6" s="231" customFormat="1" x14ac:dyDescent="0.2">
      <c r="F195" s="232"/>
    </row>
    <row r="196" spans="6:6" s="231" customFormat="1" x14ac:dyDescent="0.2">
      <c r="F196" s="232"/>
    </row>
    <row r="197" spans="6:6" s="231" customFormat="1" x14ac:dyDescent="0.2">
      <c r="F197" s="232"/>
    </row>
    <row r="198" spans="6:6" s="231" customFormat="1" x14ac:dyDescent="0.2">
      <c r="F198" s="232"/>
    </row>
    <row r="199" spans="6:6" s="231" customFormat="1" x14ac:dyDescent="0.2">
      <c r="F199" s="232"/>
    </row>
    <row r="200" spans="6:6" s="231" customFormat="1" x14ac:dyDescent="0.2">
      <c r="F200" s="232"/>
    </row>
    <row r="201" spans="6:6" s="231" customFormat="1" x14ac:dyDescent="0.2">
      <c r="F201" s="232"/>
    </row>
    <row r="202" spans="6:6" s="231" customFormat="1" x14ac:dyDescent="0.2">
      <c r="F202" s="232"/>
    </row>
    <row r="203" spans="6:6" s="231" customFormat="1" x14ac:dyDescent="0.2">
      <c r="F203" s="232"/>
    </row>
    <row r="204" spans="6:6" s="231" customFormat="1" x14ac:dyDescent="0.2">
      <c r="F204" s="232"/>
    </row>
    <row r="205" spans="6:6" s="231" customFormat="1" x14ac:dyDescent="0.2">
      <c r="F205" s="232"/>
    </row>
    <row r="206" spans="6:6" s="231" customFormat="1" x14ac:dyDescent="0.2">
      <c r="F206" s="232"/>
    </row>
    <row r="207" spans="6:6" s="231" customFormat="1" x14ac:dyDescent="0.2">
      <c r="F207" s="232"/>
    </row>
    <row r="208" spans="6:6" s="231" customFormat="1" x14ac:dyDescent="0.2">
      <c r="F208" s="232"/>
    </row>
    <row r="209" spans="6:6" s="231" customFormat="1" x14ac:dyDescent="0.2">
      <c r="F209" s="232"/>
    </row>
    <row r="210" spans="6:6" s="231" customFormat="1" x14ac:dyDescent="0.2">
      <c r="F210" s="232"/>
    </row>
    <row r="211" spans="6:6" s="231" customFormat="1" x14ac:dyDescent="0.2">
      <c r="F211" s="232"/>
    </row>
    <row r="212" spans="6:6" s="231" customFormat="1" x14ac:dyDescent="0.2">
      <c r="F212" s="232"/>
    </row>
    <row r="213" spans="6:6" s="231" customFormat="1" x14ac:dyDescent="0.2">
      <c r="F213" s="232"/>
    </row>
    <row r="214" spans="6:6" s="231" customFormat="1" x14ac:dyDescent="0.2">
      <c r="F214" s="232"/>
    </row>
    <row r="215" spans="6:6" s="231" customFormat="1" x14ac:dyDescent="0.2">
      <c r="F215" s="232"/>
    </row>
    <row r="216" spans="6:6" s="231" customFormat="1" x14ac:dyDescent="0.2">
      <c r="F216" s="232"/>
    </row>
    <row r="217" spans="6:6" s="231" customFormat="1" x14ac:dyDescent="0.2">
      <c r="F217" s="232"/>
    </row>
    <row r="218" spans="6:6" s="231" customFormat="1" x14ac:dyDescent="0.2">
      <c r="F218" s="232"/>
    </row>
    <row r="219" spans="6:6" s="231" customFormat="1" x14ac:dyDescent="0.2">
      <c r="F219" s="232"/>
    </row>
    <row r="220" spans="6:6" s="231" customFormat="1" x14ac:dyDescent="0.2">
      <c r="F220" s="232"/>
    </row>
    <row r="221" spans="6:6" s="231" customFormat="1" x14ac:dyDescent="0.2">
      <c r="F221" s="232"/>
    </row>
    <row r="222" spans="6:6" s="231" customFormat="1" x14ac:dyDescent="0.2">
      <c r="F222" s="232"/>
    </row>
    <row r="223" spans="6:6" s="231" customFormat="1" x14ac:dyDescent="0.2">
      <c r="F223" s="232"/>
    </row>
    <row r="224" spans="6:6" s="231" customFormat="1" x14ac:dyDescent="0.2">
      <c r="F224" s="232"/>
    </row>
    <row r="225" spans="6:6" s="231" customFormat="1" x14ac:dyDescent="0.2">
      <c r="F225" s="232"/>
    </row>
    <row r="226" spans="6:6" s="231" customFormat="1" x14ac:dyDescent="0.2">
      <c r="F226" s="232"/>
    </row>
    <row r="227" spans="6:6" s="231" customFormat="1" x14ac:dyDescent="0.2">
      <c r="F227" s="232"/>
    </row>
    <row r="228" spans="6:6" s="231" customFormat="1" x14ac:dyDescent="0.2">
      <c r="F228" s="232"/>
    </row>
    <row r="229" spans="6:6" s="231" customFormat="1" x14ac:dyDescent="0.2">
      <c r="F229" s="232"/>
    </row>
    <row r="230" spans="6:6" s="231" customFormat="1" x14ac:dyDescent="0.2">
      <c r="F230" s="232"/>
    </row>
    <row r="231" spans="6:6" s="231" customFormat="1" x14ac:dyDescent="0.2">
      <c r="F231" s="232"/>
    </row>
    <row r="232" spans="6:6" s="231" customFormat="1" x14ac:dyDescent="0.2">
      <c r="F232" s="232"/>
    </row>
    <row r="233" spans="6:6" s="231" customFormat="1" x14ac:dyDescent="0.2">
      <c r="F233" s="232"/>
    </row>
    <row r="234" spans="6:6" s="231" customFormat="1" x14ac:dyDescent="0.2">
      <c r="F234" s="232"/>
    </row>
    <row r="235" spans="6:6" s="231" customFormat="1" x14ac:dyDescent="0.2">
      <c r="F235" s="232"/>
    </row>
    <row r="236" spans="6:6" s="231" customFormat="1" x14ac:dyDescent="0.2">
      <c r="F236" s="232"/>
    </row>
    <row r="237" spans="6:6" s="231" customFormat="1" x14ac:dyDescent="0.2">
      <c r="F237" s="232"/>
    </row>
    <row r="238" spans="6:6" s="231" customFormat="1" x14ac:dyDescent="0.2">
      <c r="F238" s="232"/>
    </row>
    <row r="239" spans="6:6" s="231" customFormat="1" x14ac:dyDescent="0.2">
      <c r="F239" s="232"/>
    </row>
    <row r="240" spans="6:6" s="231" customFormat="1" x14ac:dyDescent="0.2">
      <c r="F240" s="232"/>
    </row>
    <row r="241" spans="6:6" s="231" customFormat="1" x14ac:dyDescent="0.2">
      <c r="F241" s="232"/>
    </row>
    <row r="242" spans="6:6" s="231" customFormat="1" x14ac:dyDescent="0.2">
      <c r="F242" s="232"/>
    </row>
    <row r="243" spans="6:6" s="231" customFormat="1" x14ac:dyDescent="0.2">
      <c r="F243" s="232"/>
    </row>
    <row r="244" spans="6:6" s="231" customFormat="1" x14ac:dyDescent="0.2">
      <c r="F244" s="232"/>
    </row>
    <row r="245" spans="6:6" s="231" customFormat="1" x14ac:dyDescent="0.2">
      <c r="F245" s="232"/>
    </row>
    <row r="246" spans="6:6" s="231" customFormat="1" x14ac:dyDescent="0.2">
      <c r="F246" s="232"/>
    </row>
    <row r="247" spans="6:6" s="231" customFormat="1" x14ac:dyDescent="0.2">
      <c r="F247" s="232"/>
    </row>
    <row r="248" spans="6:6" s="231" customFormat="1" x14ac:dyDescent="0.2">
      <c r="F248" s="232"/>
    </row>
    <row r="249" spans="6:6" s="231" customFormat="1" x14ac:dyDescent="0.2">
      <c r="F249" s="232"/>
    </row>
    <row r="250" spans="6:6" s="231" customFormat="1" x14ac:dyDescent="0.2">
      <c r="F250" s="232"/>
    </row>
    <row r="251" spans="6:6" s="231" customFormat="1" x14ac:dyDescent="0.2">
      <c r="F251" s="232"/>
    </row>
    <row r="252" spans="6:6" s="231" customFormat="1" x14ac:dyDescent="0.2">
      <c r="F252" s="232"/>
    </row>
    <row r="253" spans="6:6" s="231" customFormat="1" x14ac:dyDescent="0.2">
      <c r="F253" s="232"/>
    </row>
    <row r="254" spans="6:6" s="231" customFormat="1" x14ac:dyDescent="0.2">
      <c r="F254" s="232"/>
    </row>
    <row r="255" spans="6:6" s="231" customFormat="1" x14ac:dyDescent="0.2">
      <c r="F255" s="232"/>
    </row>
    <row r="256" spans="6:6" s="231" customFormat="1" x14ac:dyDescent="0.2">
      <c r="F256" s="232"/>
    </row>
    <row r="257" spans="6:6" s="231" customFormat="1" x14ac:dyDescent="0.2">
      <c r="F257" s="232"/>
    </row>
    <row r="258" spans="6:6" s="231" customFormat="1" x14ac:dyDescent="0.2">
      <c r="F258" s="232"/>
    </row>
    <row r="259" spans="6:6" s="231" customFormat="1" x14ac:dyDescent="0.2">
      <c r="F259" s="232"/>
    </row>
    <row r="260" spans="6:6" s="231" customFormat="1" x14ac:dyDescent="0.2">
      <c r="F260" s="232"/>
    </row>
    <row r="261" spans="6:6" s="231" customFormat="1" x14ac:dyDescent="0.2">
      <c r="F261" s="232"/>
    </row>
    <row r="262" spans="6:6" s="231" customFormat="1" x14ac:dyDescent="0.2">
      <c r="F262" s="232"/>
    </row>
    <row r="263" spans="6:6" s="231" customFormat="1" x14ac:dyDescent="0.2">
      <c r="F263" s="232"/>
    </row>
    <row r="264" spans="6:6" s="231" customFormat="1" x14ac:dyDescent="0.2">
      <c r="F264" s="232"/>
    </row>
    <row r="265" spans="6:6" s="231" customFormat="1" x14ac:dyDescent="0.2">
      <c r="F265" s="232"/>
    </row>
    <row r="266" spans="6:6" s="231" customFormat="1" x14ac:dyDescent="0.2">
      <c r="F266" s="232"/>
    </row>
    <row r="267" spans="6:6" s="231" customFormat="1" x14ac:dyDescent="0.2">
      <c r="F267" s="232"/>
    </row>
    <row r="268" spans="6:6" s="231" customFormat="1" x14ac:dyDescent="0.2">
      <c r="F268" s="232"/>
    </row>
    <row r="269" spans="6:6" s="231" customFormat="1" x14ac:dyDescent="0.2">
      <c r="F269" s="232"/>
    </row>
    <row r="270" spans="6:6" s="231" customFormat="1" x14ac:dyDescent="0.2">
      <c r="F270" s="232"/>
    </row>
    <row r="271" spans="6:6" s="231" customFormat="1" x14ac:dyDescent="0.2">
      <c r="F271" s="232"/>
    </row>
    <row r="272" spans="6:6" s="231" customFormat="1" x14ac:dyDescent="0.2">
      <c r="F272" s="232"/>
    </row>
    <row r="273" spans="6:6" s="231" customFormat="1" x14ac:dyDescent="0.2">
      <c r="F273" s="232"/>
    </row>
    <row r="274" spans="6:6" s="231" customFormat="1" x14ac:dyDescent="0.2">
      <c r="F274" s="232"/>
    </row>
    <row r="275" spans="6:6" s="231" customFormat="1" x14ac:dyDescent="0.2">
      <c r="F275" s="232"/>
    </row>
    <row r="276" spans="6:6" s="231" customFormat="1" x14ac:dyDescent="0.2">
      <c r="F276" s="232"/>
    </row>
    <row r="277" spans="6:6" s="231" customFormat="1" x14ac:dyDescent="0.2">
      <c r="F277" s="232"/>
    </row>
    <row r="278" spans="6:6" s="231" customFormat="1" x14ac:dyDescent="0.2">
      <c r="F278" s="232"/>
    </row>
    <row r="279" spans="6:6" s="231" customFormat="1" x14ac:dyDescent="0.2">
      <c r="F279" s="232"/>
    </row>
    <row r="280" spans="6:6" s="231" customFormat="1" x14ac:dyDescent="0.2">
      <c r="F280" s="232"/>
    </row>
    <row r="281" spans="6:6" s="231" customFormat="1" x14ac:dyDescent="0.2">
      <c r="F281" s="232"/>
    </row>
    <row r="282" spans="6:6" s="231" customFormat="1" x14ac:dyDescent="0.2">
      <c r="F282" s="232"/>
    </row>
    <row r="283" spans="6:6" s="231" customFormat="1" x14ac:dyDescent="0.2">
      <c r="F283" s="232"/>
    </row>
    <row r="284" spans="6:6" s="231" customFormat="1" x14ac:dyDescent="0.2">
      <c r="F284" s="232"/>
    </row>
    <row r="285" spans="6:6" s="231" customFormat="1" x14ac:dyDescent="0.2">
      <c r="F285" s="232"/>
    </row>
    <row r="286" spans="6:6" s="231" customFormat="1" x14ac:dyDescent="0.2">
      <c r="F286" s="232"/>
    </row>
    <row r="287" spans="6:6" s="231" customFormat="1" x14ac:dyDescent="0.2">
      <c r="F287" s="232"/>
    </row>
    <row r="288" spans="6:6" s="231" customFormat="1" x14ac:dyDescent="0.2">
      <c r="F288" s="232"/>
    </row>
    <row r="289" spans="6:6" s="231" customFormat="1" x14ac:dyDescent="0.2">
      <c r="F289" s="232"/>
    </row>
    <row r="290" spans="6:6" s="231" customFormat="1" x14ac:dyDescent="0.2">
      <c r="F290" s="232"/>
    </row>
    <row r="291" spans="6:6" s="231" customFormat="1" x14ac:dyDescent="0.2">
      <c r="F291" s="232"/>
    </row>
    <row r="292" spans="6:6" s="231" customFormat="1" x14ac:dyDescent="0.2">
      <c r="F292" s="232"/>
    </row>
    <row r="293" spans="6:6" s="231" customFormat="1" x14ac:dyDescent="0.2">
      <c r="F293" s="232"/>
    </row>
    <row r="294" spans="6:6" s="231" customFormat="1" x14ac:dyDescent="0.2">
      <c r="F294" s="232"/>
    </row>
    <row r="295" spans="6:6" s="231" customFormat="1" x14ac:dyDescent="0.2">
      <c r="F295" s="232"/>
    </row>
    <row r="296" spans="6:6" s="231" customFormat="1" x14ac:dyDescent="0.2">
      <c r="F296" s="232"/>
    </row>
    <row r="297" spans="6:6" s="231" customFormat="1" x14ac:dyDescent="0.2">
      <c r="F297" s="232"/>
    </row>
    <row r="298" spans="6:6" s="231" customFormat="1" x14ac:dyDescent="0.2">
      <c r="F298" s="232"/>
    </row>
    <row r="299" spans="6:6" s="231" customFormat="1" x14ac:dyDescent="0.2">
      <c r="F299" s="232"/>
    </row>
    <row r="300" spans="6:6" s="231" customFormat="1" x14ac:dyDescent="0.2">
      <c r="F300" s="232"/>
    </row>
    <row r="301" spans="6:6" s="231" customFormat="1" x14ac:dyDescent="0.2">
      <c r="F301" s="232"/>
    </row>
    <row r="302" spans="6:6" s="231" customFormat="1" x14ac:dyDescent="0.2">
      <c r="F302" s="232"/>
    </row>
    <row r="303" spans="6:6" s="231" customFormat="1" x14ac:dyDescent="0.2">
      <c r="F303" s="232"/>
    </row>
    <row r="304" spans="6:6" s="231" customFormat="1" x14ac:dyDescent="0.2">
      <c r="F304" s="232"/>
    </row>
    <row r="305" spans="6:6" s="231" customFormat="1" x14ac:dyDescent="0.2">
      <c r="F305" s="232"/>
    </row>
    <row r="306" spans="6:6" s="231" customFormat="1" x14ac:dyDescent="0.2">
      <c r="F306" s="232"/>
    </row>
    <row r="307" spans="6:6" s="231" customFormat="1" x14ac:dyDescent="0.2">
      <c r="F307" s="232"/>
    </row>
    <row r="308" spans="6:6" s="231" customFormat="1" x14ac:dyDescent="0.2">
      <c r="F308" s="232"/>
    </row>
    <row r="309" spans="6:6" s="231" customFormat="1" x14ac:dyDescent="0.2">
      <c r="F309" s="232"/>
    </row>
    <row r="310" spans="6:6" s="231" customFormat="1" x14ac:dyDescent="0.2">
      <c r="F310" s="232"/>
    </row>
    <row r="311" spans="6:6" s="231" customFormat="1" x14ac:dyDescent="0.2">
      <c r="F311" s="232"/>
    </row>
    <row r="312" spans="6:6" s="231" customFormat="1" x14ac:dyDescent="0.2">
      <c r="F312" s="232"/>
    </row>
    <row r="313" spans="6:6" s="231" customFormat="1" x14ac:dyDescent="0.2">
      <c r="F313" s="232"/>
    </row>
    <row r="314" spans="6:6" s="231" customFormat="1" x14ac:dyDescent="0.2">
      <c r="F314" s="232"/>
    </row>
    <row r="315" spans="6:6" s="231" customFormat="1" x14ac:dyDescent="0.2">
      <c r="F315" s="232"/>
    </row>
    <row r="316" spans="6:6" s="231" customFormat="1" x14ac:dyDescent="0.2">
      <c r="F316" s="232"/>
    </row>
    <row r="317" spans="6:6" s="231" customFormat="1" x14ac:dyDescent="0.2">
      <c r="F317" s="232"/>
    </row>
    <row r="318" spans="6:6" s="231" customFormat="1" x14ac:dyDescent="0.2">
      <c r="F318" s="232"/>
    </row>
    <row r="319" spans="6:6" s="231" customFormat="1" x14ac:dyDescent="0.2">
      <c r="F319" s="232"/>
    </row>
    <row r="320" spans="6:6" s="231" customFormat="1" x14ac:dyDescent="0.2">
      <c r="F320" s="232"/>
    </row>
    <row r="321" spans="6:6" s="231" customFormat="1" x14ac:dyDescent="0.2">
      <c r="F321" s="232"/>
    </row>
    <row r="322" spans="6:6" s="231" customFormat="1" x14ac:dyDescent="0.2">
      <c r="F322" s="232"/>
    </row>
    <row r="323" spans="6:6" s="231" customFormat="1" x14ac:dyDescent="0.2">
      <c r="F323" s="232"/>
    </row>
    <row r="324" spans="6:6" s="231" customFormat="1" x14ac:dyDescent="0.2">
      <c r="F324" s="232"/>
    </row>
    <row r="325" spans="6:6" s="231" customFormat="1" x14ac:dyDescent="0.2">
      <c r="F325" s="232"/>
    </row>
    <row r="326" spans="6:6" s="231" customFormat="1" x14ac:dyDescent="0.2">
      <c r="F326" s="232"/>
    </row>
    <row r="327" spans="6:6" s="231" customFormat="1" x14ac:dyDescent="0.2">
      <c r="F327" s="232"/>
    </row>
    <row r="328" spans="6:6" s="231" customFormat="1" x14ac:dyDescent="0.2">
      <c r="F328" s="232"/>
    </row>
    <row r="329" spans="6:6" s="231" customFormat="1" x14ac:dyDescent="0.2">
      <c r="F329" s="232"/>
    </row>
    <row r="330" spans="6:6" s="231" customFormat="1" x14ac:dyDescent="0.2">
      <c r="F330" s="232"/>
    </row>
    <row r="331" spans="6:6" s="231" customFormat="1" x14ac:dyDescent="0.2">
      <c r="F331" s="232"/>
    </row>
    <row r="332" spans="6:6" s="231" customFormat="1" x14ac:dyDescent="0.2">
      <c r="F332" s="232"/>
    </row>
    <row r="333" spans="6:6" s="231" customFormat="1" x14ac:dyDescent="0.2">
      <c r="F333" s="232"/>
    </row>
    <row r="334" spans="6:6" s="231" customFormat="1" x14ac:dyDescent="0.2">
      <c r="F334" s="232"/>
    </row>
    <row r="335" spans="6:6" s="231" customFormat="1" x14ac:dyDescent="0.2">
      <c r="F335" s="232"/>
    </row>
    <row r="336" spans="6:6" s="231" customFormat="1" x14ac:dyDescent="0.2">
      <c r="F336" s="232"/>
    </row>
    <row r="337" spans="6:6" s="231" customFormat="1" x14ac:dyDescent="0.2">
      <c r="F337" s="232"/>
    </row>
    <row r="338" spans="6:6" s="231" customFormat="1" x14ac:dyDescent="0.2">
      <c r="F338" s="232"/>
    </row>
    <row r="339" spans="6:6" s="231" customFormat="1" x14ac:dyDescent="0.2">
      <c r="F339" s="232"/>
    </row>
    <row r="340" spans="6:6" s="231" customFormat="1" x14ac:dyDescent="0.2">
      <c r="F340" s="232"/>
    </row>
    <row r="341" spans="6:6" s="231" customFormat="1" x14ac:dyDescent="0.2">
      <c r="F341" s="232"/>
    </row>
    <row r="342" spans="6:6" s="231" customFormat="1" x14ac:dyDescent="0.2">
      <c r="F342" s="232"/>
    </row>
    <row r="343" spans="6:6" s="231" customFormat="1" x14ac:dyDescent="0.2">
      <c r="F343" s="232"/>
    </row>
    <row r="344" spans="6:6" s="231" customFormat="1" x14ac:dyDescent="0.2">
      <c r="F344" s="232"/>
    </row>
    <row r="345" spans="6:6" s="231" customFormat="1" x14ac:dyDescent="0.2">
      <c r="F345" s="232"/>
    </row>
    <row r="346" spans="6:6" s="231" customFormat="1" x14ac:dyDescent="0.2">
      <c r="F346" s="232"/>
    </row>
    <row r="347" spans="6:6" s="231" customFormat="1" x14ac:dyDescent="0.2">
      <c r="F347" s="232"/>
    </row>
    <row r="348" spans="6:6" s="231" customFormat="1" x14ac:dyDescent="0.2">
      <c r="F348" s="232"/>
    </row>
    <row r="349" spans="6:6" s="231" customFormat="1" x14ac:dyDescent="0.2">
      <c r="F349" s="232"/>
    </row>
    <row r="350" spans="6:6" s="231" customFormat="1" x14ac:dyDescent="0.2">
      <c r="F350" s="232"/>
    </row>
    <row r="351" spans="6:6" s="231" customFormat="1" x14ac:dyDescent="0.2">
      <c r="F351" s="232"/>
    </row>
    <row r="352" spans="6:6" s="231" customFormat="1" x14ac:dyDescent="0.2">
      <c r="F352" s="232"/>
    </row>
    <row r="353" spans="6:6" s="231" customFormat="1" x14ac:dyDescent="0.2">
      <c r="F353" s="232"/>
    </row>
    <row r="354" spans="6:6" s="231" customFormat="1" x14ac:dyDescent="0.2">
      <c r="F354" s="232"/>
    </row>
    <row r="355" spans="6:6" s="231" customFormat="1" x14ac:dyDescent="0.2">
      <c r="F355" s="232"/>
    </row>
    <row r="356" spans="6:6" s="231" customFormat="1" x14ac:dyDescent="0.2">
      <c r="F356" s="232"/>
    </row>
    <row r="357" spans="6:6" s="231" customFormat="1" x14ac:dyDescent="0.2">
      <c r="F357" s="232"/>
    </row>
    <row r="358" spans="6:6" s="231" customFormat="1" x14ac:dyDescent="0.2">
      <c r="F358" s="232"/>
    </row>
    <row r="359" spans="6:6" s="231" customFormat="1" x14ac:dyDescent="0.2">
      <c r="F359" s="232"/>
    </row>
    <row r="360" spans="6:6" s="231" customFormat="1" x14ac:dyDescent="0.2">
      <c r="F360" s="232"/>
    </row>
    <row r="361" spans="6:6" s="231" customFormat="1" x14ac:dyDescent="0.2">
      <c r="F361" s="232"/>
    </row>
    <row r="362" spans="6:6" s="231" customFormat="1" x14ac:dyDescent="0.2">
      <c r="F362" s="232"/>
    </row>
    <row r="363" spans="6:6" s="231" customFormat="1" x14ac:dyDescent="0.2">
      <c r="F363" s="232"/>
    </row>
    <row r="364" spans="6:6" s="231" customFormat="1" x14ac:dyDescent="0.2">
      <c r="F364" s="232"/>
    </row>
    <row r="365" spans="6:6" s="231" customFormat="1" x14ac:dyDescent="0.2">
      <c r="F365" s="232"/>
    </row>
    <row r="366" spans="6:6" s="231" customFormat="1" x14ac:dyDescent="0.2">
      <c r="F366" s="232"/>
    </row>
    <row r="367" spans="6:6" s="231" customFormat="1" x14ac:dyDescent="0.2">
      <c r="F367" s="232"/>
    </row>
    <row r="368" spans="6:6" s="231" customFormat="1" x14ac:dyDescent="0.2">
      <c r="F368" s="232"/>
    </row>
    <row r="369" spans="6:6" s="231" customFormat="1" x14ac:dyDescent="0.2">
      <c r="F369" s="232"/>
    </row>
    <row r="370" spans="6:6" s="231" customFormat="1" x14ac:dyDescent="0.2">
      <c r="F370" s="232"/>
    </row>
    <row r="371" spans="6:6" s="231" customFormat="1" x14ac:dyDescent="0.2">
      <c r="F371" s="232"/>
    </row>
    <row r="372" spans="6:6" s="231" customFormat="1" x14ac:dyDescent="0.2">
      <c r="F372" s="232"/>
    </row>
    <row r="373" spans="6:6" s="231" customFormat="1" x14ac:dyDescent="0.2">
      <c r="F373" s="232"/>
    </row>
    <row r="374" spans="6:6" s="231" customFormat="1" x14ac:dyDescent="0.2">
      <c r="F374" s="232"/>
    </row>
    <row r="375" spans="6:6" s="231" customFormat="1" x14ac:dyDescent="0.2">
      <c r="F375" s="232"/>
    </row>
    <row r="376" spans="6:6" s="231" customFormat="1" x14ac:dyDescent="0.2">
      <c r="F376" s="232"/>
    </row>
    <row r="377" spans="6:6" s="231" customFormat="1" x14ac:dyDescent="0.2">
      <c r="F377" s="232"/>
    </row>
    <row r="378" spans="6:6" s="231" customFormat="1" x14ac:dyDescent="0.2">
      <c r="F378" s="232"/>
    </row>
    <row r="379" spans="6:6" s="231" customFormat="1" x14ac:dyDescent="0.2">
      <c r="F379" s="232"/>
    </row>
    <row r="380" spans="6:6" s="231" customFormat="1" x14ac:dyDescent="0.2">
      <c r="F380" s="232"/>
    </row>
    <row r="381" spans="6:6" s="231" customFormat="1" x14ac:dyDescent="0.2">
      <c r="F381" s="232"/>
    </row>
    <row r="382" spans="6:6" s="231" customFormat="1" x14ac:dyDescent="0.2">
      <c r="F382" s="232"/>
    </row>
    <row r="383" spans="6:6" s="231" customFormat="1" x14ac:dyDescent="0.2">
      <c r="F383" s="232"/>
    </row>
    <row r="384" spans="6:6" s="231" customFormat="1" x14ac:dyDescent="0.2">
      <c r="F384" s="232"/>
    </row>
    <row r="385" spans="6:6" s="231" customFormat="1" x14ac:dyDescent="0.2">
      <c r="F385" s="232"/>
    </row>
    <row r="386" spans="6:6" s="231" customFormat="1" x14ac:dyDescent="0.2">
      <c r="F386" s="232"/>
    </row>
    <row r="387" spans="6:6" s="231" customFormat="1" x14ac:dyDescent="0.2">
      <c r="F387" s="232"/>
    </row>
    <row r="388" spans="6:6" s="231" customFormat="1" x14ac:dyDescent="0.2">
      <c r="F388" s="232"/>
    </row>
    <row r="389" spans="6:6" s="231" customFormat="1" x14ac:dyDescent="0.2">
      <c r="F389" s="232"/>
    </row>
    <row r="390" spans="6:6" s="231" customFormat="1" x14ac:dyDescent="0.2">
      <c r="F390" s="232"/>
    </row>
    <row r="391" spans="6:6" s="231" customFormat="1" x14ac:dyDescent="0.2">
      <c r="F391" s="232"/>
    </row>
    <row r="392" spans="6:6" s="231" customFormat="1" x14ac:dyDescent="0.2">
      <c r="F392" s="232"/>
    </row>
    <row r="393" spans="6:6" s="231" customFormat="1" x14ac:dyDescent="0.2">
      <c r="F393" s="232"/>
    </row>
    <row r="394" spans="6:6" s="231" customFormat="1" x14ac:dyDescent="0.2">
      <c r="F394" s="232"/>
    </row>
    <row r="395" spans="6:6" s="231" customFormat="1" x14ac:dyDescent="0.2">
      <c r="F395" s="232"/>
    </row>
    <row r="396" spans="6:6" s="231" customFormat="1" x14ac:dyDescent="0.2">
      <c r="F396" s="232"/>
    </row>
    <row r="397" spans="6:6" s="231" customFormat="1" x14ac:dyDescent="0.2">
      <c r="F397" s="232"/>
    </row>
    <row r="398" spans="6:6" s="231" customFormat="1" x14ac:dyDescent="0.2">
      <c r="F398" s="232"/>
    </row>
    <row r="399" spans="6:6" s="231" customFormat="1" x14ac:dyDescent="0.2">
      <c r="F399" s="232"/>
    </row>
    <row r="400" spans="6:6" s="231" customFormat="1" x14ac:dyDescent="0.2">
      <c r="F400" s="232"/>
    </row>
    <row r="401" spans="6:6" s="231" customFormat="1" x14ac:dyDescent="0.2">
      <c r="F401" s="232"/>
    </row>
    <row r="402" spans="6:6" s="231" customFormat="1" x14ac:dyDescent="0.2">
      <c r="F402" s="232"/>
    </row>
    <row r="403" spans="6:6" s="231" customFormat="1" x14ac:dyDescent="0.2">
      <c r="F403" s="232"/>
    </row>
    <row r="404" spans="6:6" s="231" customFormat="1" x14ac:dyDescent="0.2">
      <c r="F404" s="232"/>
    </row>
    <row r="405" spans="6:6" s="231" customFormat="1" x14ac:dyDescent="0.2">
      <c r="F405" s="232"/>
    </row>
    <row r="406" spans="6:6" s="231" customFormat="1" x14ac:dyDescent="0.2">
      <c r="F406" s="232"/>
    </row>
    <row r="407" spans="6:6" s="231" customFormat="1" x14ac:dyDescent="0.2">
      <c r="F407" s="232"/>
    </row>
    <row r="408" spans="6:6" s="231" customFormat="1" x14ac:dyDescent="0.2">
      <c r="F408" s="232"/>
    </row>
    <row r="409" spans="6:6" s="231" customFormat="1" x14ac:dyDescent="0.2">
      <c r="F409" s="232"/>
    </row>
    <row r="410" spans="6:6" s="231" customFormat="1" x14ac:dyDescent="0.2">
      <c r="F410" s="232"/>
    </row>
    <row r="411" spans="6:6" s="231" customFormat="1" x14ac:dyDescent="0.2">
      <c r="F411" s="232"/>
    </row>
    <row r="412" spans="6:6" s="231" customFormat="1" x14ac:dyDescent="0.2">
      <c r="F412" s="232"/>
    </row>
    <row r="413" spans="6:6" s="231" customFormat="1" x14ac:dyDescent="0.2">
      <c r="F413" s="232"/>
    </row>
    <row r="414" spans="6:6" s="231" customFormat="1" x14ac:dyDescent="0.2">
      <c r="F414" s="232"/>
    </row>
    <row r="415" spans="6:6" s="231" customFormat="1" x14ac:dyDescent="0.2">
      <c r="F415" s="232"/>
    </row>
    <row r="416" spans="6:6" s="231" customFormat="1" x14ac:dyDescent="0.2">
      <c r="F416" s="232"/>
    </row>
    <row r="417" spans="6:6" s="231" customFormat="1" x14ac:dyDescent="0.2">
      <c r="F417" s="232"/>
    </row>
    <row r="418" spans="6:6" s="231" customFormat="1" x14ac:dyDescent="0.2">
      <c r="F418" s="232"/>
    </row>
    <row r="419" spans="6:6" s="231" customFormat="1" x14ac:dyDescent="0.2">
      <c r="F419" s="232"/>
    </row>
    <row r="420" spans="6:6" s="231" customFormat="1" x14ac:dyDescent="0.2">
      <c r="F420" s="232"/>
    </row>
    <row r="421" spans="6:6" s="231" customFormat="1" x14ac:dyDescent="0.2">
      <c r="F421" s="232"/>
    </row>
    <row r="422" spans="6:6" s="231" customFormat="1" x14ac:dyDescent="0.2">
      <c r="F422" s="232"/>
    </row>
    <row r="423" spans="6:6" s="231" customFormat="1" x14ac:dyDescent="0.2">
      <c r="F423" s="232"/>
    </row>
    <row r="424" spans="6:6" s="231" customFormat="1" x14ac:dyDescent="0.2">
      <c r="F424" s="232"/>
    </row>
    <row r="425" spans="6:6" s="231" customFormat="1" x14ac:dyDescent="0.2">
      <c r="F425" s="232"/>
    </row>
    <row r="426" spans="6:6" s="231" customFormat="1" x14ac:dyDescent="0.2">
      <c r="F426" s="232"/>
    </row>
    <row r="427" spans="6:6" s="231" customFormat="1" x14ac:dyDescent="0.2">
      <c r="F427" s="232"/>
    </row>
    <row r="428" spans="6:6" s="231" customFormat="1" x14ac:dyDescent="0.2">
      <c r="F428" s="232"/>
    </row>
    <row r="429" spans="6:6" s="231" customFormat="1" x14ac:dyDescent="0.2">
      <c r="F429" s="232"/>
    </row>
    <row r="430" spans="6:6" s="231" customFormat="1" x14ac:dyDescent="0.2">
      <c r="F430" s="232"/>
    </row>
    <row r="431" spans="6:6" s="231" customFormat="1" x14ac:dyDescent="0.2">
      <c r="F431" s="232"/>
    </row>
    <row r="432" spans="6:6" s="231" customFormat="1" x14ac:dyDescent="0.2">
      <c r="F432" s="232"/>
    </row>
    <row r="433" spans="6:6" s="231" customFormat="1" x14ac:dyDescent="0.2">
      <c r="F433" s="232"/>
    </row>
    <row r="434" spans="6:6" s="231" customFormat="1" x14ac:dyDescent="0.2">
      <c r="F434" s="232"/>
    </row>
    <row r="435" spans="6:6" s="231" customFormat="1" x14ac:dyDescent="0.2">
      <c r="F435" s="232"/>
    </row>
    <row r="436" spans="6:6" s="231" customFormat="1" x14ac:dyDescent="0.2">
      <c r="F436" s="232"/>
    </row>
    <row r="437" spans="6:6" s="231" customFormat="1" x14ac:dyDescent="0.2">
      <c r="F437" s="232"/>
    </row>
    <row r="438" spans="6:6" s="231" customFormat="1" x14ac:dyDescent="0.2">
      <c r="F438" s="232"/>
    </row>
    <row r="439" spans="6:6" s="231" customFormat="1" x14ac:dyDescent="0.2">
      <c r="F439" s="232"/>
    </row>
    <row r="440" spans="6:6" s="231" customFormat="1" x14ac:dyDescent="0.2">
      <c r="F440" s="232"/>
    </row>
    <row r="441" spans="6:6" s="231" customFormat="1" x14ac:dyDescent="0.2">
      <c r="F441" s="232"/>
    </row>
    <row r="442" spans="6:6" s="231" customFormat="1" x14ac:dyDescent="0.2">
      <c r="F442" s="232"/>
    </row>
    <row r="443" spans="6:6" s="231" customFormat="1" x14ac:dyDescent="0.2">
      <c r="F443" s="232"/>
    </row>
    <row r="444" spans="6:6" s="231" customFormat="1" x14ac:dyDescent="0.2">
      <c r="F444" s="232"/>
    </row>
    <row r="445" spans="6:6" s="231" customFormat="1" x14ac:dyDescent="0.2">
      <c r="F445" s="232"/>
    </row>
    <row r="446" spans="6:6" s="231" customFormat="1" x14ac:dyDescent="0.2">
      <c r="F446" s="232"/>
    </row>
    <row r="447" spans="6:6" s="231" customFormat="1" x14ac:dyDescent="0.2">
      <c r="F447" s="232"/>
    </row>
    <row r="448" spans="6:6" s="231" customFormat="1" x14ac:dyDescent="0.2">
      <c r="F448" s="232"/>
    </row>
    <row r="449" spans="6:6" s="231" customFormat="1" x14ac:dyDescent="0.2">
      <c r="F449" s="232"/>
    </row>
    <row r="450" spans="6:6" s="231" customFormat="1" x14ac:dyDescent="0.2">
      <c r="F450" s="232"/>
    </row>
    <row r="451" spans="6:6" s="231" customFormat="1" x14ac:dyDescent="0.2">
      <c r="F451" s="232"/>
    </row>
    <row r="452" spans="6:6" s="231" customFormat="1" x14ac:dyDescent="0.2">
      <c r="F452" s="232"/>
    </row>
    <row r="453" spans="6:6" s="231" customFormat="1" x14ac:dyDescent="0.2">
      <c r="F453" s="232"/>
    </row>
    <row r="454" spans="6:6" s="231" customFormat="1" x14ac:dyDescent="0.2">
      <c r="F454" s="232"/>
    </row>
    <row r="455" spans="6:6" s="231" customFormat="1" x14ac:dyDescent="0.2">
      <c r="F455" s="232"/>
    </row>
    <row r="456" spans="6:6" s="231" customFormat="1" x14ac:dyDescent="0.2">
      <c r="F456" s="232"/>
    </row>
    <row r="457" spans="6:6" s="231" customFormat="1" x14ac:dyDescent="0.2">
      <c r="F457" s="232"/>
    </row>
    <row r="458" spans="6:6" s="231" customFormat="1" x14ac:dyDescent="0.2">
      <c r="F458" s="232"/>
    </row>
    <row r="459" spans="6:6" s="231" customFormat="1" x14ac:dyDescent="0.2">
      <c r="F459" s="232"/>
    </row>
    <row r="460" spans="6:6" s="231" customFormat="1" x14ac:dyDescent="0.2">
      <c r="F460" s="232"/>
    </row>
    <row r="461" spans="6:6" s="231" customFormat="1" x14ac:dyDescent="0.2">
      <c r="F461" s="232"/>
    </row>
    <row r="462" spans="6:6" s="231" customFormat="1" x14ac:dyDescent="0.2">
      <c r="F462" s="232"/>
    </row>
    <row r="463" spans="6:6" s="231" customFormat="1" x14ac:dyDescent="0.2">
      <c r="F463" s="232"/>
    </row>
    <row r="464" spans="6:6" s="231" customFormat="1" x14ac:dyDescent="0.2">
      <c r="F464" s="232"/>
    </row>
    <row r="465" spans="6:6" s="231" customFormat="1" x14ac:dyDescent="0.2">
      <c r="F465" s="232"/>
    </row>
    <row r="466" spans="6:6" s="231" customFormat="1" x14ac:dyDescent="0.2">
      <c r="F466" s="232"/>
    </row>
    <row r="467" spans="6:6" s="231" customFormat="1" x14ac:dyDescent="0.2">
      <c r="F467" s="232"/>
    </row>
    <row r="468" spans="6:6" s="231" customFormat="1" x14ac:dyDescent="0.2">
      <c r="F468" s="232"/>
    </row>
    <row r="469" spans="6:6" s="231" customFormat="1" x14ac:dyDescent="0.2">
      <c r="F469" s="232"/>
    </row>
    <row r="470" spans="6:6" s="231" customFormat="1" x14ac:dyDescent="0.2">
      <c r="F470" s="232"/>
    </row>
    <row r="471" spans="6:6" s="231" customFormat="1" x14ac:dyDescent="0.2">
      <c r="F471" s="232"/>
    </row>
    <row r="472" spans="6:6" s="231" customFormat="1" x14ac:dyDescent="0.2">
      <c r="F472" s="232"/>
    </row>
    <row r="473" spans="6:6" s="231" customFormat="1" x14ac:dyDescent="0.2">
      <c r="F473" s="232"/>
    </row>
    <row r="474" spans="6:6" s="231" customFormat="1" x14ac:dyDescent="0.2">
      <c r="F474" s="232"/>
    </row>
    <row r="475" spans="6:6" s="231" customFormat="1" x14ac:dyDescent="0.2">
      <c r="F475" s="232"/>
    </row>
    <row r="476" spans="6:6" s="231" customFormat="1" x14ac:dyDescent="0.2">
      <c r="F476" s="232"/>
    </row>
    <row r="477" spans="6:6" s="231" customFormat="1" x14ac:dyDescent="0.2">
      <c r="F477" s="232"/>
    </row>
    <row r="478" spans="6:6" s="231" customFormat="1" x14ac:dyDescent="0.2">
      <c r="F478" s="232"/>
    </row>
    <row r="479" spans="6:6" s="231" customFormat="1" x14ac:dyDescent="0.2">
      <c r="F479" s="232"/>
    </row>
    <row r="480" spans="6:6" s="231" customFormat="1" x14ac:dyDescent="0.2">
      <c r="F480" s="232"/>
    </row>
    <row r="481" spans="6:6" s="231" customFormat="1" x14ac:dyDescent="0.2">
      <c r="F481" s="232"/>
    </row>
    <row r="482" spans="6:6" s="231" customFormat="1" x14ac:dyDescent="0.2">
      <c r="F482" s="232"/>
    </row>
    <row r="483" spans="6:6" s="231" customFormat="1" x14ac:dyDescent="0.2">
      <c r="F483" s="232"/>
    </row>
    <row r="484" spans="6:6" s="231" customFormat="1" x14ac:dyDescent="0.2">
      <c r="F484" s="232"/>
    </row>
    <row r="485" spans="6:6" s="231" customFormat="1" x14ac:dyDescent="0.2">
      <c r="F485" s="232"/>
    </row>
    <row r="486" spans="6:6" s="231" customFormat="1" x14ac:dyDescent="0.2">
      <c r="F486" s="232"/>
    </row>
    <row r="487" spans="6:6" s="231" customFormat="1" x14ac:dyDescent="0.2">
      <c r="F487" s="232"/>
    </row>
    <row r="488" spans="6:6" s="231" customFormat="1" x14ac:dyDescent="0.2">
      <c r="F488" s="232"/>
    </row>
    <row r="489" spans="6:6" s="231" customFormat="1" x14ac:dyDescent="0.2">
      <c r="F489" s="232"/>
    </row>
    <row r="490" spans="6:6" s="231" customFormat="1" x14ac:dyDescent="0.2">
      <c r="F490" s="232"/>
    </row>
    <row r="491" spans="6:6" s="231" customFormat="1" x14ac:dyDescent="0.2">
      <c r="F491" s="232"/>
    </row>
    <row r="492" spans="6:6" s="231" customFormat="1" x14ac:dyDescent="0.2">
      <c r="F492" s="232"/>
    </row>
    <row r="493" spans="6:6" s="231" customFormat="1" x14ac:dyDescent="0.2">
      <c r="F493" s="232"/>
    </row>
    <row r="494" spans="6:6" s="231" customFormat="1" x14ac:dyDescent="0.2">
      <c r="F494" s="232"/>
    </row>
    <row r="495" spans="6:6" s="231" customFormat="1" x14ac:dyDescent="0.2">
      <c r="F495" s="232"/>
    </row>
    <row r="496" spans="6:6" s="231" customFormat="1" x14ac:dyDescent="0.2">
      <c r="F496" s="232"/>
    </row>
    <row r="497" spans="6:6" s="231" customFormat="1" x14ac:dyDescent="0.2">
      <c r="F497" s="232"/>
    </row>
    <row r="498" spans="6:6" s="231" customFormat="1" x14ac:dyDescent="0.2">
      <c r="F498" s="232"/>
    </row>
    <row r="499" spans="6:6" s="231" customFormat="1" x14ac:dyDescent="0.2">
      <c r="F499" s="232"/>
    </row>
    <row r="500" spans="6:6" s="231" customFormat="1" x14ac:dyDescent="0.2">
      <c r="F500" s="232"/>
    </row>
    <row r="501" spans="6:6" s="231" customFormat="1" x14ac:dyDescent="0.2">
      <c r="F501" s="232"/>
    </row>
    <row r="502" spans="6:6" s="231" customFormat="1" x14ac:dyDescent="0.2">
      <c r="F502" s="232"/>
    </row>
    <row r="503" spans="6:6" s="231" customFormat="1" x14ac:dyDescent="0.2">
      <c r="F503" s="232"/>
    </row>
    <row r="504" spans="6:6" s="231" customFormat="1" x14ac:dyDescent="0.2">
      <c r="F504" s="232"/>
    </row>
    <row r="505" spans="6:6" s="231" customFormat="1" x14ac:dyDescent="0.2">
      <c r="F505" s="232"/>
    </row>
    <row r="506" spans="6:6" s="231" customFormat="1" x14ac:dyDescent="0.2">
      <c r="F506" s="232"/>
    </row>
    <row r="507" spans="6:6" s="231" customFormat="1" x14ac:dyDescent="0.2">
      <c r="F507" s="232"/>
    </row>
    <row r="508" spans="6:6" s="231" customFormat="1" x14ac:dyDescent="0.2">
      <c r="F508" s="232"/>
    </row>
    <row r="509" spans="6:6" s="231" customFormat="1" x14ac:dyDescent="0.2">
      <c r="F509" s="232"/>
    </row>
    <row r="510" spans="6:6" s="231" customFormat="1" x14ac:dyDescent="0.2">
      <c r="F510" s="232"/>
    </row>
    <row r="511" spans="6:6" s="231" customFormat="1" x14ac:dyDescent="0.2">
      <c r="F511" s="232"/>
    </row>
    <row r="512" spans="6:6" s="231" customFormat="1" x14ac:dyDescent="0.2">
      <c r="F512" s="232"/>
    </row>
    <row r="513" spans="6:6" s="231" customFormat="1" x14ac:dyDescent="0.2">
      <c r="F513" s="232"/>
    </row>
    <row r="514" spans="6:6" s="231" customFormat="1" x14ac:dyDescent="0.2">
      <c r="F514" s="232"/>
    </row>
    <row r="515" spans="6:6" s="231" customFormat="1" x14ac:dyDescent="0.2">
      <c r="F515" s="232"/>
    </row>
    <row r="516" spans="6:6" s="231" customFormat="1" x14ac:dyDescent="0.2">
      <c r="F516" s="232"/>
    </row>
    <row r="517" spans="6:6" s="231" customFormat="1" x14ac:dyDescent="0.2">
      <c r="F517" s="232"/>
    </row>
    <row r="518" spans="6:6" s="231" customFormat="1" x14ac:dyDescent="0.2">
      <c r="F518" s="232"/>
    </row>
    <row r="519" spans="6:6" s="231" customFormat="1" x14ac:dyDescent="0.2">
      <c r="F519" s="232"/>
    </row>
    <row r="520" spans="6:6" s="231" customFormat="1" x14ac:dyDescent="0.2">
      <c r="F520" s="232"/>
    </row>
    <row r="521" spans="6:6" s="231" customFormat="1" x14ac:dyDescent="0.2">
      <c r="F521" s="232"/>
    </row>
    <row r="522" spans="6:6" s="231" customFormat="1" x14ac:dyDescent="0.2">
      <c r="F522" s="232"/>
    </row>
    <row r="523" spans="6:6" s="231" customFormat="1" x14ac:dyDescent="0.2">
      <c r="F523" s="232"/>
    </row>
    <row r="524" spans="6:6" s="231" customFormat="1" x14ac:dyDescent="0.2">
      <c r="F524" s="232"/>
    </row>
    <row r="525" spans="6:6" s="231" customFormat="1" x14ac:dyDescent="0.2">
      <c r="F525" s="232"/>
    </row>
    <row r="526" spans="6:6" s="231" customFormat="1" x14ac:dyDescent="0.2">
      <c r="F526" s="232"/>
    </row>
    <row r="527" spans="6:6" s="231" customFormat="1" x14ac:dyDescent="0.2">
      <c r="F527" s="232"/>
    </row>
    <row r="528" spans="6:6" s="231" customFormat="1" x14ac:dyDescent="0.2">
      <c r="F528" s="232"/>
    </row>
    <row r="529" spans="6:6" s="231" customFormat="1" x14ac:dyDescent="0.2">
      <c r="F529" s="232"/>
    </row>
    <row r="530" spans="6:6" s="231" customFormat="1" x14ac:dyDescent="0.2">
      <c r="F530" s="232"/>
    </row>
    <row r="531" spans="6:6" s="231" customFormat="1" x14ac:dyDescent="0.2">
      <c r="F531" s="232"/>
    </row>
    <row r="532" spans="6:6" s="231" customFormat="1" x14ac:dyDescent="0.2">
      <c r="F532" s="232"/>
    </row>
    <row r="533" spans="6:6" s="231" customFormat="1" x14ac:dyDescent="0.2">
      <c r="F533" s="232"/>
    </row>
    <row r="534" spans="6:6" s="231" customFormat="1" x14ac:dyDescent="0.2">
      <c r="F534" s="232"/>
    </row>
    <row r="535" spans="6:6" s="231" customFormat="1" x14ac:dyDescent="0.2">
      <c r="F535" s="232"/>
    </row>
    <row r="536" spans="6:6" s="231" customFormat="1" x14ac:dyDescent="0.2">
      <c r="F536" s="232"/>
    </row>
    <row r="537" spans="6:6" s="231" customFormat="1" x14ac:dyDescent="0.2">
      <c r="F537" s="232"/>
    </row>
    <row r="538" spans="6:6" s="231" customFormat="1" x14ac:dyDescent="0.2">
      <c r="F538" s="232"/>
    </row>
    <row r="539" spans="6:6" s="231" customFormat="1" x14ac:dyDescent="0.2">
      <c r="F539" s="232"/>
    </row>
    <row r="540" spans="6:6" s="231" customFormat="1" x14ac:dyDescent="0.2">
      <c r="F540" s="232"/>
    </row>
    <row r="541" spans="6:6" s="231" customFormat="1" x14ac:dyDescent="0.2">
      <c r="F541" s="232"/>
    </row>
    <row r="542" spans="6:6" s="231" customFormat="1" x14ac:dyDescent="0.2">
      <c r="F542" s="232"/>
    </row>
    <row r="543" spans="6:6" s="231" customFormat="1" x14ac:dyDescent="0.2">
      <c r="F543" s="232"/>
    </row>
    <row r="544" spans="6:6" s="231" customFormat="1" x14ac:dyDescent="0.2">
      <c r="F544" s="232"/>
    </row>
    <row r="545" spans="6:6" s="231" customFormat="1" x14ac:dyDescent="0.2">
      <c r="F545" s="232"/>
    </row>
    <row r="546" spans="6:6" s="231" customFormat="1" x14ac:dyDescent="0.2">
      <c r="F546" s="232"/>
    </row>
    <row r="547" spans="6:6" s="231" customFormat="1" x14ac:dyDescent="0.2">
      <c r="F547" s="232"/>
    </row>
    <row r="548" spans="6:6" s="231" customFormat="1" x14ac:dyDescent="0.2">
      <c r="F548" s="232"/>
    </row>
    <row r="549" spans="6:6" s="231" customFormat="1" x14ac:dyDescent="0.2">
      <c r="F549" s="232"/>
    </row>
    <row r="550" spans="6:6" s="231" customFormat="1" x14ac:dyDescent="0.2">
      <c r="F550" s="232"/>
    </row>
    <row r="551" spans="6:6" s="231" customFormat="1" x14ac:dyDescent="0.2">
      <c r="F551" s="232"/>
    </row>
    <row r="552" spans="6:6" s="231" customFormat="1" x14ac:dyDescent="0.2">
      <c r="F552" s="232"/>
    </row>
    <row r="553" spans="6:6" s="231" customFormat="1" x14ac:dyDescent="0.2">
      <c r="F553" s="232"/>
    </row>
    <row r="554" spans="6:6" s="231" customFormat="1" x14ac:dyDescent="0.2">
      <c r="F554" s="232"/>
    </row>
    <row r="555" spans="6:6" s="231" customFormat="1" x14ac:dyDescent="0.2">
      <c r="F555" s="232"/>
    </row>
    <row r="556" spans="6:6" s="231" customFormat="1" x14ac:dyDescent="0.2">
      <c r="F556" s="232"/>
    </row>
    <row r="557" spans="6:6" s="231" customFormat="1" x14ac:dyDescent="0.2">
      <c r="F557" s="232"/>
    </row>
    <row r="558" spans="6:6" s="231" customFormat="1" x14ac:dyDescent="0.2">
      <c r="F558" s="232"/>
    </row>
    <row r="559" spans="6:6" s="231" customFormat="1" x14ac:dyDescent="0.2">
      <c r="F559" s="232"/>
    </row>
    <row r="560" spans="6:6" s="231" customFormat="1" x14ac:dyDescent="0.2">
      <c r="F560" s="232"/>
    </row>
    <row r="561" spans="6:6" s="231" customFormat="1" x14ac:dyDescent="0.2">
      <c r="F561" s="232"/>
    </row>
    <row r="562" spans="6:6" s="231" customFormat="1" x14ac:dyDescent="0.2">
      <c r="F562" s="232"/>
    </row>
    <row r="563" spans="6:6" s="231" customFormat="1" x14ac:dyDescent="0.2">
      <c r="F563" s="232"/>
    </row>
    <row r="564" spans="6:6" s="231" customFormat="1" x14ac:dyDescent="0.2">
      <c r="F564" s="232"/>
    </row>
    <row r="565" spans="6:6" s="231" customFormat="1" x14ac:dyDescent="0.2">
      <c r="F565" s="232"/>
    </row>
    <row r="566" spans="6:6" s="231" customFormat="1" x14ac:dyDescent="0.2">
      <c r="F566" s="232"/>
    </row>
    <row r="567" spans="6:6" s="231" customFormat="1" x14ac:dyDescent="0.2">
      <c r="F567" s="232"/>
    </row>
    <row r="568" spans="6:6" s="231" customFormat="1" x14ac:dyDescent="0.2">
      <c r="F568" s="232"/>
    </row>
    <row r="569" spans="6:6" s="231" customFormat="1" x14ac:dyDescent="0.2">
      <c r="F569" s="232"/>
    </row>
    <row r="570" spans="6:6" s="231" customFormat="1" x14ac:dyDescent="0.2">
      <c r="F570" s="232"/>
    </row>
    <row r="571" spans="6:6" s="231" customFormat="1" x14ac:dyDescent="0.2">
      <c r="F571" s="232"/>
    </row>
    <row r="572" spans="6:6" s="231" customFormat="1" x14ac:dyDescent="0.2">
      <c r="F572" s="232"/>
    </row>
    <row r="573" spans="6:6" s="231" customFormat="1" x14ac:dyDescent="0.2">
      <c r="F573" s="232"/>
    </row>
    <row r="574" spans="6:6" s="231" customFormat="1" x14ac:dyDescent="0.2">
      <c r="F574" s="232"/>
    </row>
    <row r="575" spans="6:6" s="231" customFormat="1" x14ac:dyDescent="0.2">
      <c r="F575" s="232"/>
    </row>
    <row r="576" spans="6:6" s="231" customFormat="1" x14ac:dyDescent="0.2">
      <c r="F576" s="232"/>
    </row>
    <row r="577" spans="6:6" s="231" customFormat="1" x14ac:dyDescent="0.2">
      <c r="F577" s="232"/>
    </row>
    <row r="578" spans="6:6" s="231" customFormat="1" x14ac:dyDescent="0.2">
      <c r="F578" s="232"/>
    </row>
    <row r="579" spans="6:6" s="231" customFormat="1" x14ac:dyDescent="0.2">
      <c r="F579" s="232"/>
    </row>
    <row r="580" spans="6:6" s="231" customFormat="1" x14ac:dyDescent="0.2">
      <c r="F580" s="232"/>
    </row>
    <row r="581" spans="6:6" s="231" customFormat="1" x14ac:dyDescent="0.2">
      <c r="F581" s="232"/>
    </row>
    <row r="582" spans="6:6" s="231" customFormat="1" x14ac:dyDescent="0.2">
      <c r="F582" s="232"/>
    </row>
    <row r="583" spans="6:6" s="231" customFormat="1" x14ac:dyDescent="0.2">
      <c r="F583" s="232"/>
    </row>
    <row r="584" spans="6:6" s="231" customFormat="1" x14ac:dyDescent="0.2">
      <c r="F584" s="232"/>
    </row>
    <row r="585" spans="6:6" s="231" customFormat="1" x14ac:dyDescent="0.2">
      <c r="F585" s="232"/>
    </row>
    <row r="586" spans="6:6" s="231" customFormat="1" x14ac:dyDescent="0.2">
      <c r="F586" s="232"/>
    </row>
    <row r="587" spans="6:6" s="231" customFormat="1" x14ac:dyDescent="0.2">
      <c r="F587" s="232"/>
    </row>
    <row r="588" spans="6:6" s="231" customFormat="1" x14ac:dyDescent="0.2">
      <c r="F588" s="232"/>
    </row>
    <row r="589" spans="6:6" s="231" customFormat="1" x14ac:dyDescent="0.2">
      <c r="F589" s="232"/>
    </row>
    <row r="590" spans="6:6" s="231" customFormat="1" x14ac:dyDescent="0.2">
      <c r="F590" s="232"/>
    </row>
    <row r="591" spans="6:6" s="231" customFormat="1" x14ac:dyDescent="0.2">
      <c r="F591" s="232"/>
    </row>
    <row r="592" spans="6:6" s="231" customFormat="1" x14ac:dyDescent="0.2">
      <c r="F592" s="232"/>
    </row>
    <row r="593" spans="6:6" s="231" customFormat="1" x14ac:dyDescent="0.2">
      <c r="F593" s="232"/>
    </row>
    <row r="594" spans="6:6" s="231" customFormat="1" x14ac:dyDescent="0.2">
      <c r="F594" s="232"/>
    </row>
    <row r="595" spans="6:6" s="231" customFormat="1" x14ac:dyDescent="0.2">
      <c r="F595" s="232"/>
    </row>
    <row r="596" spans="6:6" s="231" customFormat="1" x14ac:dyDescent="0.2">
      <c r="F596" s="232"/>
    </row>
    <row r="597" spans="6:6" s="231" customFormat="1" x14ac:dyDescent="0.2">
      <c r="F597" s="232"/>
    </row>
    <row r="598" spans="6:6" s="231" customFormat="1" x14ac:dyDescent="0.2">
      <c r="F598" s="232"/>
    </row>
    <row r="599" spans="6:6" s="231" customFormat="1" x14ac:dyDescent="0.2">
      <c r="F599" s="232"/>
    </row>
    <row r="600" spans="6:6" s="231" customFormat="1" x14ac:dyDescent="0.2">
      <c r="F600" s="232"/>
    </row>
    <row r="601" spans="6:6" s="231" customFormat="1" x14ac:dyDescent="0.2">
      <c r="F601" s="232"/>
    </row>
    <row r="602" spans="6:6" s="231" customFormat="1" x14ac:dyDescent="0.2">
      <c r="F602" s="232"/>
    </row>
    <row r="603" spans="6:6" s="231" customFormat="1" x14ac:dyDescent="0.2">
      <c r="F603" s="232"/>
    </row>
    <row r="604" spans="6:6" s="231" customFormat="1" x14ac:dyDescent="0.2">
      <c r="F604" s="232"/>
    </row>
    <row r="605" spans="6:6" s="231" customFormat="1" x14ac:dyDescent="0.2">
      <c r="F605" s="232"/>
    </row>
    <row r="606" spans="6:6" s="231" customFormat="1" x14ac:dyDescent="0.2">
      <c r="F606" s="232"/>
    </row>
    <row r="607" spans="6:6" s="231" customFormat="1" x14ac:dyDescent="0.2">
      <c r="F607" s="232"/>
    </row>
    <row r="608" spans="6:6" s="231" customFormat="1" x14ac:dyDescent="0.2">
      <c r="F608" s="232"/>
    </row>
    <row r="609" spans="6:6" s="231" customFormat="1" x14ac:dyDescent="0.2">
      <c r="F609" s="232"/>
    </row>
    <row r="610" spans="6:6" s="231" customFormat="1" x14ac:dyDescent="0.2">
      <c r="F610" s="232"/>
    </row>
    <row r="611" spans="6:6" s="231" customFormat="1" x14ac:dyDescent="0.2">
      <c r="F611" s="232"/>
    </row>
    <row r="612" spans="6:6" s="231" customFormat="1" x14ac:dyDescent="0.2">
      <c r="F612" s="232"/>
    </row>
    <row r="613" spans="6:6" s="231" customFormat="1" x14ac:dyDescent="0.2">
      <c r="F613" s="232"/>
    </row>
    <row r="614" spans="6:6" s="231" customFormat="1" x14ac:dyDescent="0.2">
      <c r="F614" s="232"/>
    </row>
    <row r="615" spans="6:6" s="231" customFormat="1" x14ac:dyDescent="0.2">
      <c r="F615" s="232"/>
    </row>
    <row r="616" spans="6:6" s="231" customFormat="1" x14ac:dyDescent="0.2">
      <c r="F616" s="232"/>
    </row>
    <row r="617" spans="6:6" s="231" customFormat="1" x14ac:dyDescent="0.2">
      <c r="F617" s="232"/>
    </row>
    <row r="618" spans="6:6" s="231" customFormat="1" x14ac:dyDescent="0.2">
      <c r="F618" s="232"/>
    </row>
    <row r="619" spans="6:6" s="231" customFormat="1" x14ac:dyDescent="0.2">
      <c r="F619" s="232"/>
    </row>
    <row r="620" spans="6:6" s="231" customFormat="1" x14ac:dyDescent="0.2">
      <c r="F620" s="232"/>
    </row>
    <row r="621" spans="6:6" s="231" customFormat="1" x14ac:dyDescent="0.2">
      <c r="F621" s="232"/>
    </row>
    <row r="622" spans="6:6" s="231" customFormat="1" x14ac:dyDescent="0.2">
      <c r="F622" s="232"/>
    </row>
    <row r="623" spans="6:6" s="231" customFormat="1" x14ac:dyDescent="0.2">
      <c r="F623" s="232"/>
    </row>
    <row r="624" spans="6:6" s="231" customFormat="1" x14ac:dyDescent="0.2">
      <c r="F624" s="232"/>
    </row>
    <row r="625" spans="6:6" s="231" customFormat="1" x14ac:dyDescent="0.2">
      <c r="F625" s="232"/>
    </row>
    <row r="626" spans="6:6" s="231" customFormat="1" x14ac:dyDescent="0.2">
      <c r="F626" s="232"/>
    </row>
    <row r="627" spans="6:6" s="231" customFormat="1" x14ac:dyDescent="0.2">
      <c r="F627" s="232"/>
    </row>
    <row r="628" spans="6:6" s="231" customFormat="1" x14ac:dyDescent="0.2">
      <c r="F628" s="232"/>
    </row>
    <row r="629" spans="6:6" s="231" customFormat="1" x14ac:dyDescent="0.2">
      <c r="F629" s="232"/>
    </row>
    <row r="630" spans="6:6" s="231" customFormat="1" x14ac:dyDescent="0.2">
      <c r="F630" s="232"/>
    </row>
    <row r="631" spans="6:6" s="231" customFormat="1" x14ac:dyDescent="0.2">
      <c r="F631" s="232"/>
    </row>
    <row r="632" spans="6:6" s="231" customFormat="1" x14ac:dyDescent="0.2">
      <c r="F632" s="232"/>
    </row>
    <row r="633" spans="6:6" s="231" customFormat="1" x14ac:dyDescent="0.2">
      <c r="F633" s="232"/>
    </row>
    <row r="634" spans="6:6" s="231" customFormat="1" x14ac:dyDescent="0.2">
      <c r="F634" s="232"/>
    </row>
    <row r="635" spans="6:6" s="231" customFormat="1" x14ac:dyDescent="0.2">
      <c r="F635" s="232"/>
    </row>
    <row r="636" spans="6:6" s="231" customFormat="1" x14ac:dyDescent="0.2">
      <c r="F636" s="232"/>
    </row>
    <row r="637" spans="6:6" s="231" customFormat="1" x14ac:dyDescent="0.2">
      <c r="F637" s="232"/>
    </row>
    <row r="638" spans="6:6" s="231" customFormat="1" x14ac:dyDescent="0.2">
      <c r="F638" s="232"/>
    </row>
    <row r="639" spans="6:6" s="231" customFormat="1" x14ac:dyDescent="0.2">
      <c r="F639" s="232"/>
    </row>
    <row r="640" spans="6:6" s="231" customFormat="1" x14ac:dyDescent="0.2">
      <c r="F640" s="232"/>
    </row>
    <row r="641" spans="6:6" s="231" customFormat="1" x14ac:dyDescent="0.2">
      <c r="F641" s="232"/>
    </row>
    <row r="642" spans="6:6" s="231" customFormat="1" x14ac:dyDescent="0.2">
      <c r="F642" s="232"/>
    </row>
    <row r="643" spans="6:6" s="231" customFormat="1" x14ac:dyDescent="0.2">
      <c r="F643" s="232"/>
    </row>
    <row r="644" spans="6:6" s="231" customFormat="1" x14ac:dyDescent="0.2">
      <c r="F644" s="232"/>
    </row>
    <row r="645" spans="6:6" s="231" customFormat="1" x14ac:dyDescent="0.2">
      <c r="F645" s="232"/>
    </row>
    <row r="646" spans="6:6" s="231" customFormat="1" x14ac:dyDescent="0.2">
      <c r="F646" s="232"/>
    </row>
    <row r="647" spans="6:6" s="231" customFormat="1" x14ac:dyDescent="0.2">
      <c r="F647" s="232"/>
    </row>
    <row r="648" spans="6:6" s="231" customFormat="1" x14ac:dyDescent="0.2">
      <c r="F648" s="232"/>
    </row>
    <row r="649" spans="6:6" s="231" customFormat="1" x14ac:dyDescent="0.2">
      <c r="F649" s="232"/>
    </row>
    <row r="650" spans="6:6" s="231" customFormat="1" x14ac:dyDescent="0.2">
      <c r="F650" s="232"/>
    </row>
    <row r="651" spans="6:6" s="231" customFormat="1" x14ac:dyDescent="0.2">
      <c r="F651" s="232"/>
    </row>
    <row r="652" spans="6:6" s="231" customFormat="1" x14ac:dyDescent="0.2">
      <c r="F652" s="232"/>
    </row>
    <row r="653" spans="6:6" s="231" customFormat="1" x14ac:dyDescent="0.2">
      <c r="F653" s="232"/>
    </row>
    <row r="654" spans="6:6" s="231" customFormat="1" x14ac:dyDescent="0.2">
      <c r="F654" s="232"/>
    </row>
    <row r="655" spans="6:6" s="231" customFormat="1" x14ac:dyDescent="0.2">
      <c r="F655" s="232"/>
    </row>
    <row r="656" spans="6:6" s="231" customFormat="1" x14ac:dyDescent="0.2">
      <c r="F656" s="232"/>
    </row>
    <row r="657" spans="6:6" s="231" customFormat="1" x14ac:dyDescent="0.2">
      <c r="F657" s="232"/>
    </row>
    <row r="658" spans="6:6" s="231" customFormat="1" x14ac:dyDescent="0.2">
      <c r="F658" s="232"/>
    </row>
    <row r="659" spans="6:6" s="231" customFormat="1" x14ac:dyDescent="0.2">
      <c r="F659" s="232"/>
    </row>
    <row r="660" spans="6:6" s="231" customFormat="1" x14ac:dyDescent="0.2">
      <c r="F660" s="232"/>
    </row>
    <row r="661" spans="6:6" s="231" customFormat="1" x14ac:dyDescent="0.2">
      <c r="F661" s="232"/>
    </row>
    <row r="662" spans="6:6" s="231" customFormat="1" x14ac:dyDescent="0.2">
      <c r="F662" s="232"/>
    </row>
    <row r="663" spans="6:6" s="231" customFormat="1" x14ac:dyDescent="0.2">
      <c r="F663" s="232"/>
    </row>
    <row r="664" spans="6:6" s="231" customFormat="1" x14ac:dyDescent="0.2">
      <c r="F664" s="232"/>
    </row>
    <row r="665" spans="6:6" s="231" customFormat="1" x14ac:dyDescent="0.2">
      <c r="F665" s="232"/>
    </row>
    <row r="666" spans="6:6" s="231" customFormat="1" x14ac:dyDescent="0.2">
      <c r="F666" s="232"/>
    </row>
    <row r="667" spans="6:6" s="231" customFormat="1" x14ac:dyDescent="0.2">
      <c r="F667" s="232"/>
    </row>
    <row r="668" spans="6:6" s="231" customFormat="1" x14ac:dyDescent="0.2">
      <c r="F668" s="232"/>
    </row>
    <row r="669" spans="6:6" s="231" customFormat="1" x14ac:dyDescent="0.2">
      <c r="F669" s="232"/>
    </row>
  </sheetData>
  <mergeCells count="9">
    <mergeCell ref="D1:F1"/>
    <mergeCell ref="A8:F8"/>
    <mergeCell ref="B4:D4"/>
    <mergeCell ref="B6:D6"/>
    <mergeCell ref="B41:D41"/>
    <mergeCell ref="B28:D28"/>
    <mergeCell ref="A12:A18"/>
    <mergeCell ref="A20:A23"/>
    <mergeCell ref="A33:A36"/>
  </mergeCells>
  <phoneticPr fontId="1" type="noConversion"/>
  <conditionalFormatting sqref="E28 E41">
    <cfRule type="cellIs" dxfId="10" priority="15" stopIfTrue="1" operator="equal">
      <formula>0</formula>
    </cfRule>
  </conditionalFormatting>
  <conditionalFormatting sqref="C25">
    <cfRule type="cellIs" dxfId="9" priority="12" operator="equal">
      <formula>0</formula>
    </cfRule>
  </conditionalFormatting>
  <conditionalFormatting sqref="C26">
    <cfRule type="cellIs" dxfId="8" priority="11" operator="equal">
      <formula>0</formula>
    </cfRule>
  </conditionalFormatting>
  <conditionalFormatting sqref="E26">
    <cfRule type="cellIs" dxfId="7" priority="10" operator="equal">
      <formula>0</formula>
    </cfRule>
  </conditionalFormatting>
  <conditionalFormatting sqref="C38">
    <cfRule type="cellIs" dxfId="6" priority="9" operator="equal">
      <formula>0</formula>
    </cfRule>
  </conditionalFormatting>
  <conditionalFormatting sqref="C39">
    <cfRule type="cellIs" dxfId="5" priority="8" operator="equal">
      <formula>0</formula>
    </cfRule>
  </conditionalFormatting>
  <conditionalFormatting sqref="E39">
    <cfRule type="cellIs" dxfId="4" priority="7" operator="equal">
      <formula>0</formula>
    </cfRule>
  </conditionalFormatting>
  <conditionalFormatting sqref="F12">
    <cfRule type="expression" dxfId="3" priority="5" stopIfTrue="1">
      <formula>F12="zuerst Gewicht eingeben"</formula>
    </cfRule>
  </conditionalFormatting>
  <conditionalFormatting sqref="F13:F18">
    <cfRule type="expression" dxfId="2" priority="3" stopIfTrue="1">
      <formula>F13="zuerst Gewicht eingeben"</formula>
    </cfRule>
  </conditionalFormatting>
  <conditionalFormatting sqref="F20:F23">
    <cfRule type="expression" dxfId="1" priority="2" stopIfTrue="1">
      <formula>F20="zuerst Gewicht eingeben"</formula>
    </cfRule>
  </conditionalFormatting>
  <conditionalFormatting sqref="F33:F36">
    <cfRule type="expression" dxfId="0" priority="1" stopIfTrue="1">
      <formula>F33="zuerst Gewicht eingeben"</formula>
    </cfRule>
  </conditionalFormatting>
  <pageMargins left="0.75" right="0.64" top="0.7" bottom="0.49" header="0.4921259845" footer="0.4921259845"/>
  <pageSetup paperSize="9" scale="6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zoomScale="130" zoomScaleNormal="130" zoomScaleSheetLayoutView="70" workbookViewId="0">
      <selection activeCell="L22" sqref="L22"/>
    </sheetView>
  </sheetViews>
  <sheetFormatPr baseColWidth="10" defaultColWidth="11.5703125" defaultRowHeight="12.75" x14ac:dyDescent="0.2"/>
  <cols>
    <col min="1" max="1" width="24.5703125" style="231" customWidth="1"/>
    <col min="2" max="2" width="27.140625" style="231" customWidth="1"/>
    <col min="3" max="3" width="11.5703125" style="231"/>
    <col min="4" max="4" width="23.7109375" style="231" customWidth="1"/>
    <col min="5" max="5" width="16.85546875" style="231" customWidth="1"/>
    <col min="6" max="6" width="23.85546875" style="231" customWidth="1"/>
    <col min="7" max="7" width="4.42578125" style="231" customWidth="1"/>
    <col min="8" max="16384" width="11.5703125" style="231"/>
  </cols>
  <sheetData>
    <row r="1" spans="1:6" ht="31.5" x14ac:dyDescent="0.2">
      <c r="A1" s="236"/>
      <c r="B1" s="237"/>
      <c r="C1" s="237"/>
      <c r="D1" s="326" t="str">
        <f>Zusammenzug!D1</f>
        <v>MATA 2023–2025</v>
      </c>
      <c r="E1" s="326">
        <f>Zusammenzug!E1</f>
        <v>0</v>
      </c>
      <c r="F1" s="327">
        <f>Zusammenzug!F1</f>
        <v>0</v>
      </c>
    </row>
    <row r="2" spans="1:6" ht="14.45" customHeight="1" x14ac:dyDescent="0.2">
      <c r="A2" s="238"/>
      <c r="B2" s="239"/>
      <c r="C2" s="239"/>
      <c r="D2" s="239"/>
      <c r="E2" s="239"/>
      <c r="F2" s="240"/>
    </row>
    <row r="3" spans="1:6" ht="14.45" customHeight="1" x14ac:dyDescent="0.2">
      <c r="A3" s="241"/>
      <c r="B3" s="239"/>
      <c r="C3" s="239"/>
      <c r="D3" s="239"/>
      <c r="E3" s="239"/>
      <c r="F3" s="240"/>
    </row>
    <row r="4" spans="1:6" ht="23.45" customHeight="1" x14ac:dyDescent="0.2">
      <c r="A4" s="256" t="s">
        <v>0</v>
      </c>
      <c r="B4" s="295" t="str">
        <f>IF(Zusammenzug!B4="","",Zusammenzug!B4)</f>
        <v/>
      </c>
      <c r="C4" s="296"/>
      <c r="D4" s="297"/>
      <c r="E4" s="242" t="s">
        <v>1</v>
      </c>
      <c r="F4" s="243" t="str">
        <f>IF(Zusammenzug!F4="","",Zusammenzug!F4)</f>
        <v/>
      </c>
    </row>
    <row r="5" spans="1:6" ht="9" customHeight="1" x14ac:dyDescent="0.2">
      <c r="A5" s="244"/>
      <c r="B5" s="245"/>
      <c r="C5" s="245"/>
      <c r="D5" s="245"/>
      <c r="E5" s="262"/>
      <c r="F5" s="240"/>
    </row>
    <row r="6" spans="1:6" ht="24" customHeight="1" x14ac:dyDescent="0.2">
      <c r="A6" s="256" t="s">
        <v>2</v>
      </c>
      <c r="B6" s="298" t="str">
        <f>IF(Zusammenzug!B6="","",Zusammenzug!B6)</f>
        <v/>
      </c>
      <c r="C6" s="299"/>
      <c r="D6" s="300"/>
      <c r="E6" s="242" t="s">
        <v>3</v>
      </c>
      <c r="F6" s="243" t="str">
        <f>IF(Zusammenzug!F6="","",Zusammenzug!F6)</f>
        <v/>
      </c>
    </row>
  </sheetData>
  <mergeCells count="3">
    <mergeCell ref="B4:D4"/>
    <mergeCell ref="B6:D6"/>
    <mergeCell ref="D1:F1"/>
  </mergeCells>
  <pageMargins left="0.7" right="0.7" top="0.78740157499999996" bottom="0.78740157499999996" header="0.3" footer="0.3"/>
  <pageSetup paperSize="9" scale="6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69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171450</xdr:rowOff>
              </from>
              <to>
                <xdr:col>5</xdr:col>
                <xdr:colOff>1533525</xdr:colOff>
                <xdr:row>59</xdr:row>
                <xdr:rowOff>66675</xdr:rowOff>
              </to>
            </anchor>
          </objectPr>
        </oleObject>
      </mc:Choice>
      <mc:Fallback>
        <oleObject progId="Word.Document.12" shapeId="716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554CB5C3F5DA46970AD6B32BA4D551" ma:contentTypeVersion="5" ma:contentTypeDescription="Ein neues Dokument erstellen." ma:contentTypeScope="" ma:versionID="3e9eed79c39a8347a017fcc0d305991a">
  <xsd:schema xmlns:xsd="http://www.w3.org/2001/XMLSchema" xmlns:xs="http://www.w3.org/2001/XMLSchema" xmlns:p="http://schemas.microsoft.com/office/2006/metadata/properties" xmlns:ns2="25228407-a545-4160-a00f-e628cc62c43c" targetNamespace="http://schemas.microsoft.com/office/2006/metadata/properties" ma:root="true" ma:fieldsID="e209e2ca20bea6720968e652bed44fa3" ns2:_="">
    <xsd:import namespace="25228407-a545-4160-a00f-e628cc62c4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28407-a545-4160-a00f-e628cc62c4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ACA8B3-3D59-40E7-9848-E276F5B3F5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B5DB39-24EF-4BF9-9656-73D768C79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228407-a545-4160-a00f-e628cc62c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41F765-E732-4333-8B69-30199593C01C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25228407-a545-4160-a00f-e628cc62c43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Zusammenzug</vt:lpstr>
      <vt:lpstr>Arbeitsprozess</vt:lpstr>
      <vt:lpstr>Dokumentation und Produktion</vt:lpstr>
      <vt:lpstr>Präsentation</vt:lpstr>
      <vt:lpstr>Notizen</vt:lpstr>
      <vt:lpstr>Arbeitsprozess!Druckbereich</vt:lpstr>
      <vt:lpstr>'Dokumentation und Produktion'!Druckbereich</vt:lpstr>
      <vt:lpstr>Notizen!Druckbereich</vt:lpstr>
      <vt:lpstr>Präsentation!Druckbereich</vt:lpstr>
      <vt:lpstr>Zusammenzug!Druckbereich</vt:lpstr>
      <vt:lpstr>'Dokumentation und Produktion'!Drucktitel</vt:lpstr>
    </vt:vector>
  </TitlesOfParts>
  <Manager/>
  <Company>Kantonsschule Willisau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Erni</dc:creator>
  <cp:keywords/>
  <dc:description/>
  <cp:lastModifiedBy>Yvonne Kuenzli</cp:lastModifiedBy>
  <cp:revision/>
  <cp:lastPrinted>2024-02-23T06:45:27Z</cp:lastPrinted>
  <dcterms:created xsi:type="dcterms:W3CDTF">2010-01-12T15:07:12Z</dcterms:created>
  <dcterms:modified xsi:type="dcterms:W3CDTF">2024-02-23T06:46:50Z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0x01010013554CB5C3F5DA46970AD6B32BA4D551</vt:lpwstr>
  </property>
</Properties>
</file>